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form" sheetId="1" r:id="rId1"/>
    <sheet name="Sheet3" sheetId="2" r:id="rId2"/>
  </sheets>
  <definedNames>
    <definedName name="_xlnm.Print_Area" localSheetId="0">'form'!$A$1:$Q$336</definedName>
  </definedNames>
  <calcPr fullCalcOnLoad="1"/>
</workbook>
</file>

<file path=xl/sharedStrings.xml><?xml version="1.0" encoding="utf-8"?>
<sst xmlns="http://schemas.openxmlformats.org/spreadsheetml/2006/main" count="754" uniqueCount="301">
  <si>
    <t>(Undergraduates/Professionals</t>
  </si>
  <si>
    <t>IOWA STATE UNIVERSITY OF SCIENCE AND TECHNOLOGY</t>
  </si>
  <si>
    <t>Page 1</t>
  </si>
  <si>
    <t xml:space="preserve">     by Curriculum/Major</t>
  </si>
  <si>
    <t>OFFICE OF THE REGISTRAR</t>
  </si>
  <si>
    <t xml:space="preserve"> Graduates by Department*)</t>
  </si>
  <si>
    <t>COLLEGE OF</t>
  </si>
  <si>
    <t>Freshmen</t>
  </si>
  <si>
    <t>Soph.</t>
  </si>
  <si>
    <t>Juniors</t>
  </si>
  <si>
    <t>Seniors</t>
  </si>
  <si>
    <t>Specials</t>
  </si>
  <si>
    <t>Undergraduates</t>
  </si>
  <si>
    <t>Graduates</t>
  </si>
  <si>
    <t>M</t>
  </si>
  <si>
    <t>W</t>
  </si>
  <si>
    <t>TOTAL</t>
  </si>
  <si>
    <t>No Graduates</t>
  </si>
  <si>
    <t>Agriculture-Undeclared</t>
  </si>
  <si>
    <t>Agricultural Biochemistry</t>
  </si>
  <si>
    <t>Agricultural Business</t>
  </si>
  <si>
    <t>Agricultural Educ. &amp; Studies</t>
  </si>
  <si>
    <t>Graduates Only</t>
  </si>
  <si>
    <t>Agricultural Studies</t>
  </si>
  <si>
    <t>Agricultural Systems Tech.</t>
  </si>
  <si>
    <t>Agronomy</t>
  </si>
  <si>
    <t>Animal Ecology</t>
  </si>
  <si>
    <t>Animal Science</t>
  </si>
  <si>
    <t>Biochemistry, Biophysics, &amp; Molecular Biology</t>
  </si>
  <si>
    <t>Graduates Only - See also BBMB in College of Liberal Arts &amp; Sciences</t>
  </si>
  <si>
    <t>Dairy Science</t>
  </si>
  <si>
    <t>Economics</t>
  </si>
  <si>
    <t>Graduates Only - See also Economics in the College of Liberal Arts &amp; Sciences</t>
  </si>
  <si>
    <t>Entomology</t>
  </si>
  <si>
    <t>Food Science &amp; Human Nutrition</t>
  </si>
  <si>
    <t>Forestry</t>
  </si>
  <si>
    <t>General Preveterinary Medicine</t>
  </si>
  <si>
    <t>Genetics (See also LAS)</t>
  </si>
  <si>
    <t xml:space="preserve">  See Zoology &amp; Genetics</t>
  </si>
  <si>
    <t>Horticulture</t>
  </si>
  <si>
    <t>Microbiology</t>
  </si>
  <si>
    <t>Professional Agriculture</t>
  </si>
  <si>
    <t>Public Serv. &amp; Admin. in Ag.</t>
  </si>
  <si>
    <t>Sociology</t>
  </si>
  <si>
    <t>Graduates Only - See also Sociology in College of Liberal Arts &amp; Sciences</t>
  </si>
  <si>
    <t>Total by Gender</t>
  </si>
  <si>
    <t>(Undergraduates/Professionals by Curriculum/Major</t>
  </si>
  <si>
    <t>Page 2</t>
  </si>
  <si>
    <t xml:space="preserve"> BUSINESS</t>
  </si>
  <si>
    <t>Business - Undeclared</t>
  </si>
  <si>
    <t>Accounting</t>
  </si>
  <si>
    <t>Business Administration</t>
  </si>
  <si>
    <t>Finance</t>
  </si>
  <si>
    <t>Logistics, Operatons and Management Information Systems</t>
  </si>
  <si>
    <t>Management</t>
  </si>
  <si>
    <t>Management Info. Systems</t>
  </si>
  <si>
    <t>Marketing</t>
  </si>
  <si>
    <t>Pre-Business</t>
  </si>
  <si>
    <t xml:space="preserve">Total Business </t>
  </si>
  <si>
    <t xml:space="preserve"> DESIGN</t>
  </si>
  <si>
    <t>Design - Undeclared</t>
  </si>
  <si>
    <t>Architecture</t>
  </si>
  <si>
    <t>Graduates Only - See also Architecture-Professional Degree</t>
  </si>
  <si>
    <t>Architecture-Profess. Degree</t>
  </si>
  <si>
    <t>Art &amp; Design</t>
  </si>
  <si>
    <t>Art &amp; Design-B.A.</t>
  </si>
  <si>
    <t>Art &amp; Design-B.F.A.</t>
  </si>
  <si>
    <t>Community &amp; Regional Plan.</t>
  </si>
  <si>
    <t>Graphic Design</t>
  </si>
  <si>
    <t>Interior Design</t>
  </si>
  <si>
    <t>Landscape Architecture</t>
  </si>
  <si>
    <t>Pre-Architecture</t>
  </si>
  <si>
    <t>Pre-Landscape Architecture</t>
  </si>
  <si>
    <t>Total Design</t>
  </si>
  <si>
    <t>Page 3</t>
  </si>
  <si>
    <t>Curriculum &amp; Instruction</t>
  </si>
  <si>
    <t>Graduates Only - See also Educational  Leadership and Policy Studies</t>
  </si>
  <si>
    <t>Graduates Only - See also Curriculum and Instruction</t>
  </si>
  <si>
    <t>Elementary Education</t>
  </si>
  <si>
    <t>Health &amp; Human Performance</t>
  </si>
  <si>
    <t xml:space="preserve"> ENGINEERING</t>
  </si>
  <si>
    <t>Engineering - Undeclared</t>
  </si>
  <si>
    <t>Aerospace Engineering</t>
  </si>
  <si>
    <t>Agricultural Engineering</t>
  </si>
  <si>
    <t>See A B E</t>
  </si>
  <si>
    <t>Chemical Engineering</t>
  </si>
  <si>
    <t>Civil Engineering</t>
  </si>
  <si>
    <t>See C C E</t>
  </si>
  <si>
    <t>Computer Engineering</t>
  </si>
  <si>
    <t>See E C E</t>
  </si>
  <si>
    <t>Construction Engineering</t>
  </si>
  <si>
    <t>Electrical Engineering</t>
  </si>
  <si>
    <t>Electrical &amp; Computer Engr.</t>
  </si>
  <si>
    <t>Ind. &amp; Manufacturing Syst. Eng.</t>
  </si>
  <si>
    <t>Industrial Engineering</t>
  </si>
  <si>
    <t>See IMSE</t>
  </si>
  <si>
    <t>Materials Engineering</t>
  </si>
  <si>
    <t>Materials Science &amp; Engineering</t>
  </si>
  <si>
    <t>Mechanical Engineering</t>
  </si>
  <si>
    <t>Systems Engineering</t>
  </si>
  <si>
    <t>Total Engineering</t>
  </si>
  <si>
    <t>Page 4</t>
  </si>
  <si>
    <t>Apparel Merchandising,
  Design and Production</t>
  </si>
  <si>
    <t>Page 5</t>
  </si>
  <si>
    <t>COLLEGE OF LIBERAL</t>
  </si>
  <si>
    <t xml:space="preserve"> ARTS &amp; SCIENCES</t>
  </si>
  <si>
    <t>Intensive Engl. &amp; Orientation</t>
  </si>
  <si>
    <t>Advertising</t>
  </si>
  <si>
    <t>Anthropology</t>
  </si>
  <si>
    <t>Biochemistry</t>
  </si>
  <si>
    <t xml:space="preserve">  See Biochem &amp; Biophys</t>
  </si>
  <si>
    <t>Graduates Only --- See also BBMB in College of Agriculture</t>
  </si>
  <si>
    <t>Biological/Pre-Med. Illustr.</t>
  </si>
  <si>
    <t>Biophysics</t>
  </si>
  <si>
    <t>Chemistry</t>
  </si>
  <si>
    <t>Communications Studies</t>
  </si>
  <si>
    <t>Computer Science</t>
  </si>
  <si>
    <t>Earth Science</t>
  </si>
  <si>
    <t>See GE AT</t>
  </si>
  <si>
    <t>English</t>
  </si>
  <si>
    <t>French</t>
  </si>
  <si>
    <t>Geological &amp; Atmospheric Sci.</t>
  </si>
  <si>
    <t>Geology</t>
  </si>
  <si>
    <t>German</t>
  </si>
  <si>
    <t>History</t>
  </si>
  <si>
    <t>Interdisciplinary Studies</t>
  </si>
  <si>
    <t>Journalism &amp; Mass Comm.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</si>
  <si>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</si>
  <si>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</si>
  <si>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</si>
  <si>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</si>
  <si>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</si>
  <si>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</si>
  <si>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</si>
  <si>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</si>
  <si>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</si>
  <si>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 xml:space="preserve">  See Physics &amp; Astro</t>
  </si>
  <si>
    <t>Physics and Astronomy</t>
  </si>
  <si>
    <t>Political Science</t>
  </si>
  <si>
    <t xml:space="preserve">  (continued)</t>
  </si>
  <si>
    <t>Page 6</t>
  </si>
  <si>
    <t xml:space="preserve"> ARTS &amp; SCIENCES (con't)</t>
  </si>
  <si>
    <t>Pre-Advertising</t>
  </si>
  <si>
    <t>Pre-Biological/Pre-Medical Illustration</t>
  </si>
  <si>
    <t>Pre-Computer Science</t>
  </si>
  <si>
    <t>Pre-Journalism &amp; Mass Comm.</t>
  </si>
  <si>
    <t>Prep. for Human Medicine</t>
  </si>
  <si>
    <t>Preparation for Law</t>
  </si>
  <si>
    <t>Preprofess. Health Programs</t>
  </si>
  <si>
    <t>Psychology</t>
  </si>
  <si>
    <t>Religious Studies</t>
  </si>
  <si>
    <t>Spanish</t>
  </si>
  <si>
    <t>Speech Communication</t>
  </si>
  <si>
    <t>Statistics</t>
  </si>
  <si>
    <t>Technical Communication</t>
  </si>
  <si>
    <t>Women's Studies</t>
  </si>
  <si>
    <t>Total Liberal Arts &amp; Sciences</t>
  </si>
  <si>
    <t>INTERDEPARTMENTAL UNITS AND</t>
  </si>
  <si>
    <t xml:space="preserve">  GRADUATE UNDECLARED</t>
  </si>
  <si>
    <t>Nondegree - Undeclared</t>
  </si>
  <si>
    <t>Bioinformatics &amp; Computational Biology</t>
  </si>
  <si>
    <t>Graduates Only - Enrollment shown under admitting department</t>
  </si>
  <si>
    <t xml:space="preserve">       ---</t>
  </si>
  <si>
    <t>Genetics - Interdisciplinary</t>
  </si>
  <si>
    <t>Immunobiology</t>
  </si>
  <si>
    <t>Graduates Only - First year enrollment only.  All others shown under cooperating dept.</t>
  </si>
  <si>
    <t>Information Assurance</t>
  </si>
  <si>
    <t>Interdisciplinary Graduate Studies</t>
  </si>
  <si>
    <t>Neurosciences</t>
  </si>
  <si>
    <t>Sustainable Agriculture</t>
  </si>
  <si>
    <t>Toxicology</t>
  </si>
  <si>
    <t>Transportation</t>
  </si>
  <si>
    <t>Total Interdepartmental Programs</t>
  </si>
  <si>
    <t>Page 7</t>
  </si>
  <si>
    <t>1st year</t>
  </si>
  <si>
    <t>2nd year</t>
  </si>
  <si>
    <t>3rd year</t>
  </si>
  <si>
    <t>4th year</t>
  </si>
  <si>
    <t>Professional</t>
  </si>
  <si>
    <t xml:space="preserve">  VETERINARY MEDICINE</t>
  </si>
  <si>
    <t>Veterinary Medicine</t>
  </si>
  <si>
    <t>Biomedical Sciences</t>
  </si>
  <si>
    <t>Veterinary Clinical Sciences</t>
  </si>
  <si>
    <t>Vet. Diagnostic &amp; Production Animal Medicine</t>
  </si>
  <si>
    <t>Vet. Microbiology &amp; Preventive Medicine</t>
  </si>
  <si>
    <t>Veterinary Pathology</t>
  </si>
  <si>
    <t>Total Veterinary Medicine</t>
  </si>
  <si>
    <t>TOTAL UNDERGRADUATE ENROLLMENT</t>
  </si>
  <si>
    <t>TOTAL BY GENDER</t>
  </si>
  <si>
    <t>TOTAL BY YEAR</t>
  </si>
  <si>
    <t>TOTAL PROFESSIONAL ENROLLMENT</t>
  </si>
  <si>
    <t>TOTAL GRADUATE ENROLLMENT</t>
  </si>
  <si>
    <t>TOTAL ENROLLMENT</t>
  </si>
  <si>
    <t>Men</t>
  </si>
  <si>
    <t>Women</t>
  </si>
  <si>
    <t>Total</t>
  </si>
  <si>
    <t xml:space="preserve">TOTAL </t>
  </si>
  <si>
    <t>Natural Resource Ecology &amp; Mgmt</t>
  </si>
  <si>
    <t xml:space="preserve"> See Natural Resources Mgmt</t>
  </si>
  <si>
    <t xml:space="preserve">Ecology, Evolution and Organismal Biology </t>
  </si>
  <si>
    <t>Graduates Only - See also EEOB in the College of LAS and Interdepartmental Programs</t>
  </si>
  <si>
    <t xml:space="preserve">Genetics, Development and Cell Biology </t>
  </si>
  <si>
    <t>Graduates Only - See also GDCB in the College of LAS and Interdepartmental Programs</t>
  </si>
  <si>
    <t>Graduates Only - See also EEOB in the College of AG and Interdepartmental Programs</t>
  </si>
  <si>
    <t>Undeclared Distance Learning</t>
  </si>
  <si>
    <t>Human Computer Interaction</t>
  </si>
  <si>
    <t>Mol. Cell. &amp; Develpmt. Biology</t>
  </si>
  <si>
    <t>Graduates Only - See also EEOB in the Colleges of AG and LAS</t>
  </si>
  <si>
    <t>Graduates Only - See also GDCB in the Colleges of AG and LAS</t>
  </si>
  <si>
    <t>Page 8</t>
  </si>
  <si>
    <t>Open Option - LAS</t>
  </si>
  <si>
    <t>Agricultural &amp; Biosystems Engineering (see also ENGR)**</t>
  </si>
  <si>
    <t>Environmental Science</t>
  </si>
  <si>
    <t xml:space="preserve">Early Childhood Education </t>
  </si>
  <si>
    <t>Human Sciences</t>
  </si>
  <si>
    <t>Total Human Sciences</t>
  </si>
  <si>
    <t>Graduates Only - See also Food Science &amp; Nutrition in College of H Sci</t>
  </si>
  <si>
    <t xml:space="preserve">Family &amp; Consumer Sciences </t>
  </si>
  <si>
    <t xml:space="preserve">Child, Adult &amp; Family Services </t>
  </si>
  <si>
    <t>Family Finance, Housing &amp; Policy</t>
  </si>
  <si>
    <t>Educational Leadership &amp; Policy Studies</t>
  </si>
  <si>
    <t>Human Development  &amp; Family Studies</t>
  </si>
  <si>
    <t xml:space="preserve"> AGRICULTURE</t>
  </si>
  <si>
    <t>Biology (See also LAS)</t>
  </si>
  <si>
    <t>Logistics and Supply Chain Management</t>
  </si>
  <si>
    <t>Operations and Supply Chain Management</t>
  </si>
  <si>
    <t>Industrial Technology</t>
  </si>
  <si>
    <t>Dietetics (See also H Sci)</t>
  </si>
  <si>
    <t>Food Science (see also H Sci)</t>
  </si>
  <si>
    <t>Nutritional Science (See also H Sci)</t>
  </si>
  <si>
    <t>Diet and Exercise (see also H Sci)</t>
  </si>
  <si>
    <t>See ABE A</t>
  </si>
  <si>
    <t>Chemical &amp; Biological Engineering</t>
  </si>
  <si>
    <t>See C B E</t>
  </si>
  <si>
    <t>Pre Diet &amp; Exercise - (See also H Sci)</t>
  </si>
  <si>
    <t>Biorenewable Resources and Tech.</t>
  </si>
  <si>
    <t>Page 9</t>
  </si>
  <si>
    <t xml:space="preserve"> HUMAN SCIENCES</t>
  </si>
  <si>
    <t xml:space="preserve"> AGRICULTURE &amp; LIFE SCIENCES</t>
  </si>
  <si>
    <t>Total Agriculture &amp; Life Sciences</t>
  </si>
  <si>
    <t>Software Engineering (see also ENGR)</t>
  </si>
  <si>
    <t>Software Engineering (see also LAS)</t>
  </si>
  <si>
    <t>Kinesiology</t>
  </si>
  <si>
    <t>See Kinesiology</t>
  </si>
  <si>
    <t>Agriculture - Special (Non-Degree)</t>
  </si>
  <si>
    <t>Business - Special (Non-Degree)</t>
  </si>
  <si>
    <t>Design - Special (Non-Degree)</t>
  </si>
  <si>
    <t>Engineering - Special (Non-Degree)</t>
  </si>
  <si>
    <t>Human Sciences - Special (Non-Degree)</t>
  </si>
  <si>
    <t>Lib. Arts &amp; Sciences-Special (Non-Degree)</t>
  </si>
  <si>
    <t>Veterinary Medicine - Special (Non-Degree)</t>
  </si>
  <si>
    <t>Seed Technology &amp; Business</t>
  </si>
  <si>
    <t>Veterinary Medicine Nebraska Alliance</t>
  </si>
  <si>
    <t>Kinesiology and Health</t>
  </si>
  <si>
    <t>Business Economics</t>
  </si>
  <si>
    <t>Integrated Studio Arts</t>
  </si>
  <si>
    <t>Nutritional Sciences</t>
  </si>
  <si>
    <t>Agricultural Exploration</t>
  </si>
  <si>
    <t>Civil, Construction &amp; Environmental Engr.</t>
  </si>
  <si>
    <t>Culinary Science (See also H Sci)</t>
  </si>
  <si>
    <t>Family &amp; Consumer Sciences 
   Education &amp; Studies</t>
  </si>
  <si>
    <t>Hotel, Restaurant and
   Institution Management</t>
  </si>
  <si>
    <t>Environmental Science ( See also Ag LS)</t>
  </si>
  <si>
    <t>Genetics (See also Ag LS)</t>
  </si>
  <si>
    <t>Sociology (See also Ag LS)</t>
  </si>
  <si>
    <t>Agricultural &amp; Biosystems Engineering (See also Ag LS)</t>
  </si>
  <si>
    <t>Culinary Science (See also Ag LS)</t>
  </si>
  <si>
    <t>Diet and Exercise  (See also Ag LS)</t>
  </si>
  <si>
    <t>Dietetics  (See also Ag LS)</t>
  </si>
  <si>
    <t>Food Science (See also Ag LS)</t>
  </si>
  <si>
    <t>Nutritional Science (See also Ag LS)</t>
  </si>
  <si>
    <t>Pre Diet &amp; Exercise - (See also Ag LS)</t>
  </si>
  <si>
    <t>Biology (See also Ag LS)</t>
  </si>
  <si>
    <t>Economics (See also Ag LS)</t>
  </si>
  <si>
    <t>Environmental Science (See also LAS)</t>
  </si>
  <si>
    <t>Agricultural &amp; Life Sciences Education</t>
  </si>
  <si>
    <t>Global Resource Systems</t>
  </si>
  <si>
    <t>Insect Science</t>
  </si>
  <si>
    <t>Plant Biology</t>
  </si>
  <si>
    <t>Pre-Community &amp; Regional Planning</t>
  </si>
  <si>
    <t>Biological Systems Enginnering</t>
  </si>
  <si>
    <t>World Languages &amp; Cultures</t>
  </si>
  <si>
    <t>Pre-Liberal Studies</t>
  </si>
  <si>
    <t>Pre-Graphic Design</t>
  </si>
  <si>
    <t>Pre-Interior Design</t>
  </si>
  <si>
    <t>Pre-Integrated Studio Arts</t>
  </si>
  <si>
    <t>Apparel, Merchandising &amp; Design</t>
  </si>
  <si>
    <t xml:space="preserve">Hospitality Management </t>
  </si>
  <si>
    <t>Supply Chain Management</t>
  </si>
  <si>
    <t>Industrial Design</t>
  </si>
  <si>
    <t>Supply Chain and Information Systems</t>
  </si>
  <si>
    <t>Pre-Industrial Design</t>
  </si>
  <si>
    <t>Event Management</t>
  </si>
  <si>
    <t>TOTAL POST GRADUATE ENROLLMENT</t>
  </si>
  <si>
    <t>Design</t>
  </si>
  <si>
    <t>Plant Pathology &amp; Microbiology</t>
  </si>
  <si>
    <t>Apparel, Events &amp; Hospitality Management
  &amp; Hospitality Management</t>
  </si>
  <si>
    <t>Enrollment Statistics for Summer Term 2012</t>
  </si>
  <si>
    <t>June 26, 2012</t>
  </si>
  <si>
    <t>Summer 2012</t>
  </si>
  <si>
    <t>Pre-Athletic Training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</si>
</sst>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0000"/>
  </numFmts>
  <fonts count="41">
    <font>
      <sz val="10"/>
      <name val="Arial"/>
      <family val="0"/>
    </font>
    <font>
      <sz val="9"/>
      <name val="Helv"/>
      <family val="0"/>
    </font>
    <font>
      <sz val="8"/>
      <name val="Helv"/>
      <family val="0"/>
    </font>
    <font>
      <sz val="12"/>
      <name val="Helv"/>
      <family val="0"/>
    </font>
    <font>
      <u val="single"/>
      <sz val="12"/>
      <name val="Helv"/>
      <family val="0"/>
    </font>
    <font>
      <sz val="10"/>
      <name val="Helv"/>
      <family val="0"/>
    </font>
    <font>
      <sz val="9"/>
      <name val="Univers 45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37" fontId="1" fillId="0" borderId="10" xfId="0" applyNumberFormat="1" applyFont="1" applyFill="1" applyBorder="1" applyAlignment="1">
      <alignment horizontal="left"/>
    </xf>
    <xf numFmtId="37" fontId="1" fillId="0" borderId="11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37" fontId="1" fillId="0" borderId="0" xfId="0" applyNumberFormat="1" applyFont="1" applyFill="1" applyAlignment="1">
      <alignment horizontal="centerContinuous"/>
    </xf>
    <xf numFmtId="37" fontId="1" fillId="0" borderId="0" xfId="0" applyNumberFormat="1" applyFont="1" applyFill="1" applyAlignment="1">
      <alignment horizontal="right"/>
    </xf>
    <xf numFmtId="0" fontId="1" fillId="0" borderId="13" xfId="0" applyFont="1" applyFill="1" applyBorder="1" applyAlignment="1">
      <alignment horizontal="left"/>
    </xf>
    <xf numFmtId="37" fontId="1" fillId="0" borderId="14" xfId="0" applyNumberFormat="1" applyFont="1" applyFill="1" applyBorder="1" applyAlignment="1">
      <alignment horizontal="center"/>
    </xf>
    <xf numFmtId="37" fontId="1" fillId="0" borderId="15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37" fontId="1" fillId="0" borderId="17" xfId="0" applyNumberFormat="1" applyFont="1" applyFill="1" applyBorder="1" applyAlignment="1">
      <alignment horizontal="center"/>
    </xf>
    <xf numFmtId="37" fontId="1" fillId="0" borderId="18" xfId="0" applyNumberFormat="1" applyFont="1" applyFill="1" applyBorder="1" applyAlignment="1">
      <alignment horizontal="center"/>
    </xf>
    <xf numFmtId="37" fontId="1" fillId="0" borderId="16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37" fontId="1" fillId="0" borderId="20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/>
    </xf>
    <xf numFmtId="37" fontId="1" fillId="0" borderId="22" xfId="0" applyNumberFormat="1" applyFont="1" applyFill="1" applyBorder="1" applyAlignment="1">
      <alignment/>
    </xf>
    <xf numFmtId="37" fontId="1" fillId="0" borderId="23" xfId="0" applyNumberFormat="1" applyFont="1" applyFill="1" applyBorder="1" applyAlignment="1">
      <alignment/>
    </xf>
    <xf numFmtId="37" fontId="1" fillId="0" borderId="24" xfId="0" applyNumberFormat="1" applyFont="1" applyFill="1" applyBorder="1" applyAlignment="1">
      <alignment/>
    </xf>
    <xf numFmtId="37" fontId="1" fillId="0" borderId="25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 horizontal="left"/>
    </xf>
    <xf numFmtId="37" fontId="1" fillId="0" borderId="26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37" fontId="1" fillId="0" borderId="28" xfId="0" applyNumberFormat="1" applyFont="1" applyFill="1" applyBorder="1" applyAlignment="1">
      <alignment/>
    </xf>
    <xf numFmtId="37" fontId="1" fillId="0" borderId="29" xfId="0" applyNumberFormat="1" applyFont="1" applyFill="1" applyBorder="1" applyAlignment="1">
      <alignment/>
    </xf>
    <xf numFmtId="37" fontId="1" fillId="0" borderId="30" xfId="0" applyNumberFormat="1" applyFont="1" applyFill="1" applyBorder="1" applyAlignment="1">
      <alignment/>
    </xf>
    <xf numFmtId="37" fontId="1" fillId="0" borderId="31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left"/>
    </xf>
    <xf numFmtId="37" fontId="1" fillId="0" borderId="32" xfId="0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0" borderId="27" xfId="0" applyNumberFormat="1" applyFont="1" applyFill="1" applyBorder="1" applyAlignment="1">
      <alignment/>
    </xf>
    <xf numFmtId="37" fontId="1" fillId="0" borderId="34" xfId="0" applyNumberFormat="1" applyFont="1" applyFill="1" applyBorder="1" applyAlignment="1">
      <alignment/>
    </xf>
    <xf numFmtId="37" fontId="1" fillId="0" borderId="35" xfId="0" applyNumberFormat="1" applyFont="1" applyFill="1" applyBorder="1" applyAlignment="1">
      <alignment/>
    </xf>
    <xf numFmtId="0" fontId="1" fillId="0" borderId="36" xfId="0" applyFont="1" applyFill="1" applyBorder="1" applyAlignment="1">
      <alignment horizontal="left"/>
    </xf>
    <xf numFmtId="0" fontId="1" fillId="0" borderId="35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37" fontId="1" fillId="0" borderId="38" xfId="0" applyNumberFormat="1" applyFont="1" applyFill="1" applyBorder="1" applyAlignment="1">
      <alignment/>
    </xf>
    <xf numFmtId="37" fontId="1" fillId="0" borderId="39" xfId="0" applyNumberFormat="1" applyFont="1" applyFill="1" applyBorder="1" applyAlignment="1">
      <alignment/>
    </xf>
    <xf numFmtId="37" fontId="1" fillId="0" borderId="40" xfId="0" applyNumberFormat="1" applyFont="1" applyFill="1" applyBorder="1" applyAlignment="1">
      <alignment/>
    </xf>
    <xf numFmtId="37" fontId="1" fillId="0" borderId="41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left"/>
    </xf>
    <xf numFmtId="37" fontId="1" fillId="0" borderId="43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37" fontId="1" fillId="0" borderId="44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7" fontId="1" fillId="0" borderId="37" xfId="0" applyNumberFormat="1" applyFont="1" applyFill="1" applyBorder="1" applyAlignment="1">
      <alignment/>
    </xf>
    <xf numFmtId="37" fontId="1" fillId="0" borderId="38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 horizontal="center"/>
    </xf>
    <xf numFmtId="37" fontId="1" fillId="0" borderId="42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37" fontId="1" fillId="0" borderId="45" xfId="0" applyNumberFormat="1" applyFont="1" applyFill="1" applyBorder="1" applyAlignment="1">
      <alignment/>
    </xf>
    <xf numFmtId="37" fontId="1" fillId="0" borderId="46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left"/>
    </xf>
    <xf numFmtId="37" fontId="1" fillId="0" borderId="47" xfId="0" applyNumberFormat="1" applyFont="1" applyFill="1" applyBorder="1" applyAlignment="1">
      <alignment/>
    </xf>
    <xf numFmtId="37" fontId="1" fillId="0" borderId="48" xfId="0" applyNumberFormat="1" applyFont="1" applyFill="1" applyBorder="1" applyAlignment="1">
      <alignment/>
    </xf>
    <xf numFmtId="37" fontId="1" fillId="0" borderId="49" xfId="0" applyNumberFormat="1" applyFont="1" applyFill="1" applyBorder="1" applyAlignment="1">
      <alignment horizontal="center"/>
    </xf>
    <xf numFmtId="37" fontId="1" fillId="0" borderId="50" xfId="0" applyNumberFormat="1" applyFont="1" applyFill="1" applyBorder="1" applyAlignment="1">
      <alignment horizontal="left"/>
    </xf>
    <xf numFmtId="37" fontId="1" fillId="0" borderId="17" xfId="0" applyNumberFormat="1" applyFont="1" applyFill="1" applyBorder="1" applyAlignment="1">
      <alignment horizontal="right"/>
    </xf>
    <xf numFmtId="37" fontId="1" fillId="0" borderId="51" xfId="0" applyNumberFormat="1" applyFont="1" applyFill="1" applyBorder="1" applyAlignment="1">
      <alignment horizontal="center"/>
    </xf>
    <xf numFmtId="37" fontId="1" fillId="0" borderId="18" xfId="0" applyNumberFormat="1" applyFont="1" applyFill="1" applyBorder="1" applyAlignment="1">
      <alignment horizontal="right"/>
    </xf>
    <xf numFmtId="37" fontId="1" fillId="0" borderId="52" xfId="0" applyNumberFormat="1" applyFont="1" applyFill="1" applyBorder="1" applyAlignment="1">
      <alignment/>
    </xf>
    <xf numFmtId="37" fontId="1" fillId="0" borderId="53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49" xfId="0" applyNumberFormat="1" applyFont="1" applyFill="1" applyBorder="1" applyAlignment="1">
      <alignment horizontal="left"/>
    </xf>
    <xf numFmtId="37" fontId="1" fillId="0" borderId="54" xfId="0" applyNumberFormat="1" applyFont="1" applyFill="1" applyBorder="1" applyAlignment="1">
      <alignment horizontal="left"/>
    </xf>
    <xf numFmtId="37" fontId="1" fillId="0" borderId="17" xfId="0" applyNumberFormat="1" applyFont="1" applyFill="1" applyBorder="1" applyAlignment="1">
      <alignment horizontal="left"/>
    </xf>
    <xf numFmtId="37" fontId="1" fillId="0" borderId="55" xfId="0" applyNumberFormat="1" applyFont="1" applyFill="1" applyBorder="1" applyAlignment="1">
      <alignment horizontal="right"/>
    </xf>
    <xf numFmtId="0" fontId="1" fillId="0" borderId="56" xfId="0" applyFont="1" applyFill="1" applyBorder="1" applyAlignment="1">
      <alignment horizontal="left"/>
    </xf>
    <xf numFmtId="37" fontId="1" fillId="0" borderId="57" xfId="0" applyNumberFormat="1" applyFont="1" applyFill="1" applyBorder="1" applyAlignment="1">
      <alignment/>
    </xf>
    <xf numFmtId="37" fontId="1" fillId="0" borderId="49" xfId="0" applyNumberFormat="1" applyFont="1" applyFill="1" applyBorder="1" applyAlignment="1">
      <alignment/>
    </xf>
    <xf numFmtId="37" fontId="1" fillId="0" borderId="58" xfId="0" applyNumberFormat="1" applyFont="1" applyFill="1" applyBorder="1" applyAlignment="1">
      <alignment/>
    </xf>
    <xf numFmtId="37" fontId="1" fillId="0" borderId="59" xfId="0" applyNumberFormat="1" applyFont="1" applyFill="1" applyBorder="1" applyAlignment="1">
      <alignment/>
    </xf>
    <xf numFmtId="37" fontId="1" fillId="0" borderId="50" xfId="0" applyNumberFormat="1" applyFont="1" applyFill="1" applyBorder="1" applyAlignment="1">
      <alignment/>
    </xf>
    <xf numFmtId="37" fontId="1" fillId="0" borderId="55" xfId="0" applyNumberFormat="1" applyFont="1" applyFill="1" applyBorder="1" applyAlignment="1">
      <alignment/>
    </xf>
    <xf numFmtId="37" fontId="1" fillId="0" borderId="45" xfId="0" applyNumberFormat="1" applyFont="1" applyFill="1" applyBorder="1" applyAlignment="1">
      <alignment horizontal="left"/>
    </xf>
    <xf numFmtId="37" fontId="1" fillId="0" borderId="30" xfId="0" applyNumberFormat="1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37" fontId="1" fillId="0" borderId="61" xfId="0" applyNumberFormat="1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62" xfId="0" applyFont="1" applyFill="1" applyBorder="1" applyAlignment="1">
      <alignment horizontal="left"/>
    </xf>
    <xf numFmtId="37" fontId="1" fillId="0" borderId="6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37" fontId="1" fillId="0" borderId="0" xfId="0" applyNumberFormat="1" applyFont="1" applyFill="1" applyBorder="1" applyAlignment="1">
      <alignment horizontal="left"/>
    </xf>
    <xf numFmtId="37" fontId="1" fillId="0" borderId="63" xfId="0" applyNumberFormat="1" applyFont="1" applyFill="1" applyBorder="1" applyAlignment="1">
      <alignment/>
    </xf>
    <xf numFmtId="37" fontId="1" fillId="0" borderId="28" xfId="0" applyNumberFormat="1" applyFont="1" applyFill="1" applyBorder="1" applyAlignment="1">
      <alignment vertical="center"/>
    </xf>
    <xf numFmtId="37" fontId="1" fillId="0" borderId="29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horizontal="left" vertical="center" wrapText="1"/>
    </xf>
    <xf numFmtId="37" fontId="1" fillId="0" borderId="33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32" xfId="0" applyNumberFormat="1" applyFont="1" applyFill="1" applyBorder="1" applyAlignment="1">
      <alignment vertical="center"/>
    </xf>
    <xf numFmtId="37" fontId="1" fillId="0" borderId="10" xfId="0" applyNumberFormat="1" applyFont="1" applyFill="1" applyBorder="1" applyAlignment="1">
      <alignment horizontal="left" vertical="center"/>
    </xf>
    <xf numFmtId="37" fontId="1" fillId="0" borderId="31" xfId="0" applyNumberFormat="1" applyFont="1" applyFill="1" applyBorder="1" applyAlignment="1">
      <alignment vertical="center"/>
    </xf>
    <xf numFmtId="37" fontId="1" fillId="0" borderId="10" xfId="0" applyNumberFormat="1" applyFont="1" applyFill="1" applyBorder="1" applyAlignment="1">
      <alignment vertical="center"/>
    </xf>
    <xf numFmtId="37" fontId="1" fillId="0" borderId="34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horizontal="left" vertical="center"/>
    </xf>
    <xf numFmtId="37" fontId="1" fillId="0" borderId="0" xfId="0" applyNumberFormat="1" applyFont="1" applyFill="1" applyBorder="1" applyAlignment="1">
      <alignment horizontal="left" vertical="center"/>
    </xf>
    <xf numFmtId="37" fontId="1" fillId="0" borderId="63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 wrapText="1"/>
    </xf>
    <xf numFmtId="37" fontId="1" fillId="0" borderId="11" xfId="0" applyNumberFormat="1" applyFont="1" applyFill="1" applyBorder="1" applyAlignment="1">
      <alignment vertical="center"/>
    </xf>
    <xf numFmtId="37" fontId="1" fillId="0" borderId="47" xfId="0" applyNumberFormat="1" applyFont="1" applyFill="1" applyBorder="1" applyAlignment="1">
      <alignment vertical="center"/>
    </xf>
    <xf numFmtId="37" fontId="1" fillId="0" borderId="61" xfId="0" applyNumberFormat="1" applyFont="1" applyFill="1" applyBorder="1" applyAlignment="1">
      <alignment vertical="center"/>
    </xf>
    <xf numFmtId="37" fontId="1" fillId="0" borderId="61" xfId="0" applyNumberFormat="1" applyFont="1" applyFill="1" applyBorder="1" applyAlignment="1">
      <alignment horizontal="left" vertical="center"/>
    </xf>
    <xf numFmtId="37" fontId="1" fillId="0" borderId="64" xfId="0" applyNumberFormat="1" applyFont="1" applyFill="1" applyBorder="1" applyAlignment="1">
      <alignment vertical="center"/>
    </xf>
    <xf numFmtId="37" fontId="1" fillId="0" borderId="28" xfId="0" applyNumberFormat="1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left" vertical="center"/>
    </xf>
    <xf numFmtId="37" fontId="1" fillId="0" borderId="43" xfId="0" applyNumberFormat="1" applyFont="1" applyFill="1" applyBorder="1" applyAlignment="1">
      <alignment vertical="center"/>
    </xf>
    <xf numFmtId="37" fontId="1" fillId="0" borderId="40" xfId="0" applyNumberFormat="1" applyFont="1" applyFill="1" applyBorder="1" applyAlignment="1">
      <alignment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37" fontId="1" fillId="0" borderId="65" xfId="0" applyNumberFormat="1" applyFont="1" applyFill="1" applyBorder="1" applyAlignment="1">
      <alignment/>
    </xf>
    <xf numFmtId="37" fontId="1" fillId="0" borderId="66" xfId="0" applyNumberFormat="1" applyFont="1" applyFill="1" applyBorder="1" applyAlignment="1">
      <alignment/>
    </xf>
    <xf numFmtId="0" fontId="1" fillId="0" borderId="67" xfId="0" applyFont="1" applyFill="1" applyBorder="1" applyAlignment="1">
      <alignment horizontal="left"/>
    </xf>
    <xf numFmtId="37" fontId="1" fillId="0" borderId="46" xfId="0" applyNumberFormat="1" applyFont="1" applyFill="1" applyBorder="1" applyAlignment="1">
      <alignment horizontal="center"/>
    </xf>
    <xf numFmtId="37" fontId="1" fillId="0" borderId="36" xfId="0" applyNumberFormat="1" applyFont="1" applyFill="1" applyBorder="1" applyAlignment="1">
      <alignment/>
    </xf>
    <xf numFmtId="37" fontId="1" fillId="0" borderId="61" xfId="0" applyNumberFormat="1" applyFont="1" applyFill="1" applyBorder="1" applyAlignment="1">
      <alignment horizontal="left"/>
    </xf>
    <xf numFmtId="37" fontId="1" fillId="0" borderId="64" xfId="0" applyNumberFormat="1" applyFont="1" applyFill="1" applyBorder="1" applyAlignment="1">
      <alignment/>
    </xf>
    <xf numFmtId="37" fontId="1" fillId="0" borderId="28" xfId="0" applyNumberFormat="1" applyFont="1" applyFill="1" applyBorder="1" applyAlignment="1">
      <alignment horizontal="left"/>
    </xf>
    <xf numFmtId="37" fontId="1" fillId="0" borderId="38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7" fontId="1" fillId="0" borderId="68" xfId="0" applyNumberFormat="1" applyFont="1" applyFill="1" applyBorder="1" applyAlignment="1">
      <alignment/>
    </xf>
    <xf numFmtId="37" fontId="1" fillId="0" borderId="69" xfId="0" applyNumberFormat="1" applyFont="1" applyFill="1" applyBorder="1" applyAlignment="1">
      <alignment/>
    </xf>
    <xf numFmtId="37" fontId="1" fillId="0" borderId="36" xfId="0" applyNumberFormat="1" applyFont="1" applyFill="1" applyBorder="1" applyAlignment="1">
      <alignment horizontal="left"/>
    </xf>
    <xf numFmtId="37" fontId="1" fillId="0" borderId="62" xfId="0" applyNumberFormat="1" applyFont="1" applyFill="1" applyBorder="1" applyAlignment="1">
      <alignment/>
    </xf>
    <xf numFmtId="0" fontId="0" fillId="0" borderId="63" xfId="0" applyFill="1" applyBorder="1" applyAlignment="1">
      <alignment/>
    </xf>
    <xf numFmtId="37" fontId="1" fillId="0" borderId="62" xfId="0" applyNumberFormat="1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37" fontId="1" fillId="0" borderId="50" xfId="0" applyNumberFormat="1" applyFont="1" applyFill="1" applyBorder="1" applyAlignment="1">
      <alignment horizontal="center"/>
    </xf>
    <xf numFmtId="37" fontId="1" fillId="0" borderId="54" xfId="0" applyNumberFormat="1" applyFont="1" applyFill="1" applyBorder="1" applyAlignment="1">
      <alignment horizontal="center"/>
    </xf>
    <xf numFmtId="37" fontId="1" fillId="0" borderId="55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/>
    </xf>
    <xf numFmtId="37" fontId="1" fillId="0" borderId="14" xfId="0" applyNumberFormat="1" applyFont="1" applyFill="1" applyBorder="1" applyAlignment="1">
      <alignment/>
    </xf>
    <xf numFmtId="37" fontId="1" fillId="0" borderId="15" xfId="0" applyNumberFormat="1" applyFont="1" applyFill="1" applyBorder="1" applyAlignment="1">
      <alignment/>
    </xf>
    <xf numFmtId="37" fontId="1" fillId="0" borderId="18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37" fontId="1" fillId="0" borderId="60" xfId="0" applyNumberFormat="1" applyFont="1" applyFill="1" applyBorder="1" applyAlignment="1">
      <alignment/>
    </xf>
    <xf numFmtId="0" fontId="1" fillId="0" borderId="62" xfId="0" applyFont="1" applyFill="1" applyBorder="1" applyAlignment="1">
      <alignment/>
    </xf>
    <xf numFmtId="37" fontId="1" fillId="0" borderId="70" xfId="0" applyNumberFormat="1" applyFont="1" applyFill="1" applyBorder="1" applyAlignment="1">
      <alignment horizontal="left"/>
    </xf>
    <xf numFmtId="0" fontId="0" fillId="0" borderId="70" xfId="0" applyFill="1" applyBorder="1" applyAlignment="1">
      <alignment/>
    </xf>
    <xf numFmtId="37" fontId="1" fillId="0" borderId="70" xfId="0" applyNumberFormat="1" applyFont="1" applyFill="1" applyBorder="1" applyAlignment="1">
      <alignment/>
    </xf>
    <xf numFmtId="0" fontId="1" fillId="0" borderId="71" xfId="0" applyFont="1" applyFill="1" applyBorder="1" applyAlignment="1">
      <alignment horizontal="left"/>
    </xf>
    <xf numFmtId="37" fontId="1" fillId="0" borderId="72" xfId="0" applyNumberFormat="1" applyFont="1" applyFill="1" applyBorder="1" applyAlignment="1">
      <alignment/>
    </xf>
    <xf numFmtId="37" fontId="1" fillId="0" borderId="72" xfId="0" applyNumberFormat="1" applyFont="1" applyFill="1" applyBorder="1" applyAlignment="1">
      <alignment horizontal="left"/>
    </xf>
    <xf numFmtId="37" fontId="1" fillId="0" borderId="73" xfId="0" applyNumberFormat="1" applyFont="1" applyFill="1" applyBorder="1" applyAlignment="1">
      <alignment/>
    </xf>
    <xf numFmtId="37" fontId="1" fillId="0" borderId="31" xfId="0" applyNumberFormat="1" applyFont="1" applyFill="1" applyBorder="1" applyAlignment="1">
      <alignment horizontal="left"/>
    </xf>
    <xf numFmtId="0" fontId="1" fillId="0" borderId="74" xfId="0" applyFont="1" applyFill="1" applyBorder="1" applyAlignment="1">
      <alignment horizontal="left"/>
    </xf>
    <xf numFmtId="37" fontId="1" fillId="0" borderId="75" xfId="0" applyNumberFormat="1" applyFont="1" applyFill="1" applyBorder="1" applyAlignment="1">
      <alignment/>
    </xf>
    <xf numFmtId="37" fontId="1" fillId="0" borderId="76" xfId="0" applyNumberFormat="1" applyFont="1" applyFill="1" applyBorder="1" applyAlignment="1">
      <alignment horizontal="left"/>
    </xf>
    <xf numFmtId="37" fontId="1" fillId="0" borderId="76" xfId="0" applyNumberFormat="1" applyFont="1" applyFill="1" applyBorder="1" applyAlignment="1">
      <alignment/>
    </xf>
    <xf numFmtId="37" fontId="1" fillId="0" borderId="77" xfId="0" applyNumberFormat="1" applyFont="1" applyFill="1" applyBorder="1" applyAlignment="1">
      <alignment/>
    </xf>
    <xf numFmtId="37" fontId="1" fillId="0" borderId="78" xfId="0" applyNumberFormat="1" applyFont="1" applyFill="1" applyBorder="1" applyAlignment="1">
      <alignment/>
    </xf>
    <xf numFmtId="37" fontId="1" fillId="0" borderId="79" xfId="0" applyNumberFormat="1" applyFont="1" applyFill="1" applyBorder="1" applyAlignment="1">
      <alignment/>
    </xf>
    <xf numFmtId="37" fontId="1" fillId="0" borderId="28" xfId="0" applyNumberFormat="1" applyFont="1" applyFill="1" applyBorder="1" applyAlignment="1">
      <alignment horizontal="right"/>
    </xf>
    <xf numFmtId="37" fontId="1" fillId="0" borderId="75" xfId="0" applyNumberFormat="1" applyFont="1" applyFill="1" applyBorder="1" applyAlignment="1">
      <alignment horizontal="left"/>
    </xf>
    <xf numFmtId="37" fontId="1" fillId="0" borderId="45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37" fontId="1" fillId="0" borderId="11" xfId="0" applyNumberFormat="1" applyFont="1" applyFill="1" applyBorder="1" applyAlignment="1">
      <alignment horizontal="right"/>
    </xf>
    <xf numFmtId="37" fontId="1" fillId="0" borderId="56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37" fontId="1" fillId="0" borderId="46" xfId="0" applyNumberFormat="1" applyFont="1" applyFill="1" applyBorder="1" applyAlignment="1">
      <alignment horizontal="left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Continuous"/>
    </xf>
    <xf numFmtId="37" fontId="3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Alignment="1">
      <alignment horizontal="center"/>
    </xf>
    <xf numFmtId="37" fontId="1" fillId="0" borderId="34" xfId="0" applyNumberFormat="1" applyFont="1" applyFill="1" applyBorder="1" applyAlignment="1">
      <alignment horizontal="left"/>
    </xf>
    <xf numFmtId="37" fontId="1" fillId="0" borderId="0" xfId="0" applyNumberFormat="1" applyFont="1" applyFill="1" applyAlignment="1" quotePrefix="1">
      <alignment horizontal="right"/>
    </xf>
    <xf numFmtId="37" fontId="1" fillId="0" borderId="13" xfId="0" applyNumberFormat="1" applyFont="1" applyFill="1" applyBorder="1" applyAlignment="1">
      <alignment horizontal="center"/>
    </xf>
    <xf numFmtId="37" fontId="1" fillId="0" borderId="15" xfId="0" applyNumberFormat="1" applyFont="1" applyFill="1" applyBorder="1" applyAlignment="1">
      <alignment horizontal="center"/>
    </xf>
    <xf numFmtId="37" fontId="1" fillId="0" borderId="30" xfId="0" applyNumberFormat="1" applyFont="1" applyFill="1" applyBorder="1" applyAlignment="1">
      <alignment horizontal="center"/>
    </xf>
    <xf numFmtId="37" fontId="1" fillId="0" borderId="10" xfId="0" applyNumberFormat="1" applyFont="1" applyFill="1" applyBorder="1" applyAlignment="1">
      <alignment horizontal="center"/>
    </xf>
    <xf numFmtId="37" fontId="1" fillId="0" borderId="31" xfId="0" applyNumberFormat="1" applyFont="1" applyFill="1" applyBorder="1" applyAlignment="1">
      <alignment horizontal="center"/>
    </xf>
    <xf numFmtId="37" fontId="1" fillId="0" borderId="14" xfId="0" applyNumberFormat="1" applyFont="1" applyFill="1" applyBorder="1" applyAlignment="1">
      <alignment horizontal="center"/>
    </xf>
    <xf numFmtId="164" fontId="6" fillId="0" borderId="0" xfId="42" applyNumberFormat="1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91"/>
  <sheetViews>
    <sheetView tabSelected="1" zoomScale="130" zoomScaleNormal="130" zoomScaleSheetLayoutView="125" zoomScalePageLayoutView="0" workbookViewId="0" topLeftCell="A1">
      <selection activeCell="A1" sqref="A1"/>
    </sheetView>
  </sheetViews>
  <sheetFormatPr defaultColWidth="9.140625" defaultRowHeight="12.75"/>
  <cols>
    <col min="1" max="1" width="31.00390625" style="6" customWidth="1"/>
    <col min="2" max="7" width="6.7109375" style="6" customWidth="1"/>
    <col min="8" max="8" width="7.7109375" style="6" customWidth="1"/>
    <col min="9" max="9" width="6.7109375" style="6" customWidth="1"/>
    <col min="10" max="10" width="7.7109375" style="6" customWidth="1"/>
    <col min="11" max="11" width="6.7109375" style="6" customWidth="1"/>
    <col min="12" max="12" width="7.7109375" style="6" customWidth="1"/>
    <col min="13" max="14" width="6.7109375" style="6" customWidth="1"/>
    <col min="15" max="16" width="7.28125" style="6" customWidth="1"/>
    <col min="17" max="17" width="8.28125" style="6" customWidth="1"/>
    <col min="18" max="16384" width="9.140625" style="6" customWidth="1"/>
  </cols>
  <sheetData>
    <row r="1" spans="1:30" ht="12.75">
      <c r="A1" s="12" t="s">
        <v>0</v>
      </c>
      <c r="B1" s="13"/>
      <c r="C1" s="13"/>
      <c r="D1" s="13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1"/>
      <c r="Q1" s="14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12" t="s">
        <v>3</v>
      </c>
      <c r="B2" s="13"/>
      <c r="C2" s="13"/>
      <c r="D2" s="13" t="s">
        <v>4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"/>
      <c r="P2" s="1"/>
      <c r="Q2" s="182" t="s">
        <v>298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12" t="s">
        <v>5</v>
      </c>
      <c r="B3" s="13"/>
      <c r="C3" s="13"/>
      <c r="D3" s="13" t="s">
        <v>297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3.5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15" t="s">
        <v>6</v>
      </c>
      <c r="B5" s="188" t="s">
        <v>7</v>
      </c>
      <c r="C5" s="188"/>
      <c r="D5" s="188" t="s">
        <v>8</v>
      </c>
      <c r="E5" s="188"/>
      <c r="F5" s="188" t="s">
        <v>9</v>
      </c>
      <c r="G5" s="188"/>
      <c r="H5" s="188" t="s">
        <v>10</v>
      </c>
      <c r="I5" s="188"/>
      <c r="J5" s="188" t="s">
        <v>11</v>
      </c>
      <c r="K5" s="188"/>
      <c r="L5" s="188" t="s">
        <v>12</v>
      </c>
      <c r="M5" s="188"/>
      <c r="N5" s="184"/>
      <c r="O5" s="183" t="s">
        <v>13</v>
      </c>
      <c r="P5" s="188"/>
      <c r="Q5" s="18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3.5" thickBot="1">
      <c r="A6" s="19" t="s">
        <v>238</v>
      </c>
      <c r="B6" s="20" t="s">
        <v>14</v>
      </c>
      <c r="C6" s="20" t="s">
        <v>15</v>
      </c>
      <c r="D6" s="20" t="s">
        <v>14</v>
      </c>
      <c r="E6" s="20" t="s">
        <v>15</v>
      </c>
      <c r="F6" s="20" t="s">
        <v>14</v>
      </c>
      <c r="G6" s="20" t="s">
        <v>15</v>
      </c>
      <c r="H6" s="20" t="s">
        <v>14</v>
      </c>
      <c r="I6" s="20" t="s">
        <v>15</v>
      </c>
      <c r="J6" s="3" t="s">
        <v>14</v>
      </c>
      <c r="K6" s="3" t="s">
        <v>15</v>
      </c>
      <c r="L6" s="20" t="s">
        <v>14</v>
      </c>
      <c r="M6" s="20" t="s">
        <v>15</v>
      </c>
      <c r="N6" s="21" t="s">
        <v>16</v>
      </c>
      <c r="O6" s="22" t="s">
        <v>14</v>
      </c>
      <c r="P6" s="20" t="s">
        <v>15</v>
      </c>
      <c r="Q6" s="21" t="s">
        <v>16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23" t="s">
        <v>244</v>
      </c>
      <c r="B7" s="24"/>
      <c r="C7" s="25"/>
      <c r="D7" s="25"/>
      <c r="E7" s="25"/>
      <c r="F7" s="25"/>
      <c r="G7" s="25"/>
      <c r="H7" s="25"/>
      <c r="I7" s="26"/>
      <c r="J7" s="27">
        <v>26</v>
      </c>
      <c r="K7" s="27">
        <v>55</v>
      </c>
      <c r="L7" s="27">
        <f aca="true" t="shared" si="0" ref="L7:M12">B7+D7+F7+H7+J7</f>
        <v>26</v>
      </c>
      <c r="M7" s="27">
        <f t="shared" si="0"/>
        <v>55</v>
      </c>
      <c r="N7" s="28">
        <f>L7+M7</f>
        <v>81</v>
      </c>
      <c r="O7" s="29"/>
      <c r="P7" s="30" t="s">
        <v>17</v>
      </c>
      <c r="Q7" s="3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10"/>
      <c r="K8" s="10"/>
      <c r="L8" s="33">
        <f t="shared" si="0"/>
        <v>0</v>
      </c>
      <c r="M8" s="33">
        <f t="shared" si="0"/>
        <v>0</v>
      </c>
      <c r="N8" s="34">
        <f>L8+M8</f>
        <v>0</v>
      </c>
      <c r="O8" s="35"/>
      <c r="P8" s="8" t="s">
        <v>17</v>
      </c>
      <c r="Q8" s="36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37" t="s">
        <v>211</v>
      </c>
      <c r="B9" s="38"/>
      <c r="C9" s="39"/>
      <c r="D9" s="8" t="s">
        <v>22</v>
      </c>
      <c r="E9" s="40"/>
      <c r="F9" s="40"/>
      <c r="G9" s="40"/>
      <c r="H9" s="40"/>
      <c r="I9" s="40"/>
      <c r="J9" s="41"/>
      <c r="K9" s="10"/>
      <c r="L9" s="40"/>
      <c r="M9" s="40"/>
      <c r="N9" s="36"/>
      <c r="O9" s="42">
        <v>8</v>
      </c>
      <c r="P9" s="33">
        <v>7</v>
      </c>
      <c r="Q9" s="34">
        <f>O9+P9</f>
        <v>15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32" t="s">
        <v>275</v>
      </c>
      <c r="B10" s="33"/>
      <c r="C10" s="33"/>
      <c r="D10" s="33">
        <v>1</v>
      </c>
      <c r="E10" s="33">
        <v>2</v>
      </c>
      <c r="F10" s="33">
        <v>1</v>
      </c>
      <c r="G10" s="33">
        <v>12</v>
      </c>
      <c r="H10" s="33">
        <v>4</v>
      </c>
      <c r="I10" s="33">
        <v>11</v>
      </c>
      <c r="J10" s="10"/>
      <c r="K10" s="10"/>
      <c r="L10" s="33">
        <f>B10+D10+F10+H10+J10</f>
        <v>6</v>
      </c>
      <c r="M10" s="33">
        <f>C10+E10+G10+I10+K10</f>
        <v>25</v>
      </c>
      <c r="N10" s="34">
        <f>L10+M10</f>
        <v>31</v>
      </c>
      <c r="O10" s="35"/>
      <c r="P10" s="8" t="s">
        <v>17</v>
      </c>
      <c r="Q10" s="3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32" t="s">
        <v>19</v>
      </c>
      <c r="B11" s="33"/>
      <c r="C11" s="33"/>
      <c r="D11" s="33">
        <v>1</v>
      </c>
      <c r="E11" s="33">
        <v>2</v>
      </c>
      <c r="F11" s="33"/>
      <c r="G11" s="33"/>
      <c r="H11" s="33">
        <v>2</v>
      </c>
      <c r="I11" s="33"/>
      <c r="J11" s="10"/>
      <c r="K11" s="10"/>
      <c r="L11" s="33">
        <f t="shared" si="0"/>
        <v>3</v>
      </c>
      <c r="M11" s="33">
        <f t="shared" si="0"/>
        <v>2</v>
      </c>
      <c r="N11" s="34">
        <f>L11+M11</f>
        <v>5</v>
      </c>
      <c r="O11" s="35"/>
      <c r="P11" s="8" t="s">
        <v>17</v>
      </c>
      <c r="Q11" s="36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>
      <c r="A12" s="32" t="s">
        <v>20</v>
      </c>
      <c r="B12" s="33">
        <v>1</v>
      </c>
      <c r="C12" s="33"/>
      <c r="D12" s="33">
        <v>4</v>
      </c>
      <c r="E12" s="33">
        <v>2</v>
      </c>
      <c r="F12" s="33">
        <v>8</v>
      </c>
      <c r="G12" s="33">
        <v>5</v>
      </c>
      <c r="H12" s="33">
        <v>18</v>
      </c>
      <c r="I12" s="33">
        <v>4</v>
      </c>
      <c r="J12" s="10"/>
      <c r="K12" s="10"/>
      <c r="L12" s="33">
        <f t="shared" si="0"/>
        <v>31</v>
      </c>
      <c r="M12" s="33">
        <f t="shared" si="0"/>
        <v>11</v>
      </c>
      <c r="N12" s="34">
        <f>L12+M12</f>
        <v>42</v>
      </c>
      <c r="O12" s="35"/>
      <c r="P12" s="8" t="s">
        <v>17</v>
      </c>
      <c r="Q12" s="36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.75">
      <c r="A13" s="37" t="s">
        <v>21</v>
      </c>
      <c r="B13" s="40"/>
      <c r="C13" s="40"/>
      <c r="D13" s="8" t="s">
        <v>22</v>
      </c>
      <c r="E13" s="40"/>
      <c r="F13" s="40"/>
      <c r="G13" s="40"/>
      <c r="H13" s="40"/>
      <c r="I13" s="43"/>
      <c r="J13" s="10"/>
      <c r="K13" s="10"/>
      <c r="L13" s="38"/>
      <c r="M13" s="40"/>
      <c r="N13" s="36"/>
      <c r="O13" s="44">
        <v>10</v>
      </c>
      <c r="P13" s="9">
        <v>16</v>
      </c>
      <c r="Q13" s="11">
        <f>O13+P13</f>
        <v>26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>
      <c r="A14" s="45" t="s">
        <v>257</v>
      </c>
      <c r="B14" s="33">
        <v>2</v>
      </c>
      <c r="C14" s="33"/>
      <c r="D14" s="33">
        <v>1</v>
      </c>
      <c r="E14" s="33"/>
      <c r="F14" s="33"/>
      <c r="G14" s="33"/>
      <c r="H14" s="33"/>
      <c r="I14" s="33"/>
      <c r="J14" s="10"/>
      <c r="K14" s="10"/>
      <c r="L14" s="33">
        <f>B14+D14+F14+H14+J14</f>
        <v>3</v>
      </c>
      <c r="M14" s="33">
        <f>C14+E14+G14+I14+K14</f>
        <v>0</v>
      </c>
      <c r="N14" s="33">
        <f aca="true" t="shared" si="1" ref="N14:N19">L14+M14</f>
        <v>3</v>
      </c>
      <c r="O14" s="40"/>
      <c r="P14" s="8" t="s">
        <v>17</v>
      </c>
      <c r="Q14" s="36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.75">
      <c r="A15" s="46" t="s">
        <v>23</v>
      </c>
      <c r="B15" s="9">
        <v>2</v>
      </c>
      <c r="C15" s="9"/>
      <c r="D15" s="9">
        <v>2</v>
      </c>
      <c r="E15" s="9">
        <v>2</v>
      </c>
      <c r="F15" s="9">
        <v>9</v>
      </c>
      <c r="G15" s="9">
        <v>5</v>
      </c>
      <c r="H15" s="9">
        <v>21</v>
      </c>
      <c r="I15" s="9">
        <v>9</v>
      </c>
      <c r="J15" s="10"/>
      <c r="K15" s="10"/>
      <c r="L15" s="9">
        <f aca="true" t="shared" si="2" ref="L15:M19">B15+D15+F15+H15+J15</f>
        <v>34</v>
      </c>
      <c r="M15" s="9">
        <f t="shared" si="2"/>
        <v>16</v>
      </c>
      <c r="N15" s="11">
        <f t="shared" si="1"/>
        <v>50</v>
      </c>
      <c r="O15" s="35"/>
      <c r="P15" s="40" t="s">
        <v>17</v>
      </c>
      <c r="Q15" s="36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>
      <c r="A16" s="32" t="s">
        <v>24</v>
      </c>
      <c r="B16" s="33"/>
      <c r="C16" s="33"/>
      <c r="D16" s="33">
        <v>6</v>
      </c>
      <c r="E16" s="33">
        <v>1</v>
      </c>
      <c r="F16" s="33">
        <v>12</v>
      </c>
      <c r="G16" s="33">
        <v>3</v>
      </c>
      <c r="H16" s="33">
        <v>23</v>
      </c>
      <c r="I16" s="33">
        <v>1</v>
      </c>
      <c r="J16" s="10"/>
      <c r="K16" s="10"/>
      <c r="L16" s="33">
        <f t="shared" si="2"/>
        <v>41</v>
      </c>
      <c r="M16" s="33">
        <f t="shared" si="2"/>
        <v>5</v>
      </c>
      <c r="N16" s="34">
        <f t="shared" si="1"/>
        <v>46</v>
      </c>
      <c r="O16" s="35"/>
      <c r="P16" s="8" t="s">
        <v>17</v>
      </c>
      <c r="Q16" s="36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>
      <c r="A17" s="47" t="s">
        <v>25</v>
      </c>
      <c r="B17" s="33">
        <v>1</v>
      </c>
      <c r="C17" s="33"/>
      <c r="D17" s="33">
        <v>4</v>
      </c>
      <c r="E17" s="33">
        <v>2</v>
      </c>
      <c r="F17" s="33">
        <v>4</v>
      </c>
      <c r="G17" s="33">
        <v>2</v>
      </c>
      <c r="H17" s="33">
        <v>13</v>
      </c>
      <c r="I17" s="33">
        <v>10</v>
      </c>
      <c r="J17" s="10"/>
      <c r="K17" s="10"/>
      <c r="L17" s="33">
        <f t="shared" si="2"/>
        <v>22</v>
      </c>
      <c r="M17" s="33">
        <f t="shared" si="2"/>
        <v>14</v>
      </c>
      <c r="N17" s="34">
        <f t="shared" si="1"/>
        <v>36</v>
      </c>
      <c r="O17" s="42">
        <v>91</v>
      </c>
      <c r="P17" s="33">
        <v>50</v>
      </c>
      <c r="Q17" s="34">
        <f>O17+P17</f>
        <v>141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>
      <c r="A18" s="32" t="s">
        <v>26</v>
      </c>
      <c r="B18" s="33">
        <v>1</v>
      </c>
      <c r="C18" s="33">
        <v>6</v>
      </c>
      <c r="D18" s="33">
        <v>3</v>
      </c>
      <c r="E18" s="33">
        <v>13</v>
      </c>
      <c r="F18" s="33">
        <v>5</v>
      </c>
      <c r="G18" s="33">
        <v>7</v>
      </c>
      <c r="H18" s="33">
        <v>18</v>
      </c>
      <c r="I18" s="33">
        <v>24</v>
      </c>
      <c r="J18" s="10"/>
      <c r="K18" s="10"/>
      <c r="L18" s="33">
        <f t="shared" si="2"/>
        <v>27</v>
      </c>
      <c r="M18" s="33">
        <f t="shared" si="2"/>
        <v>50</v>
      </c>
      <c r="N18" s="34">
        <f t="shared" si="1"/>
        <v>77</v>
      </c>
      <c r="O18" s="42" t="s">
        <v>198</v>
      </c>
      <c r="P18" s="33"/>
      <c r="Q18" s="34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>
      <c r="A19" s="47" t="s">
        <v>27</v>
      </c>
      <c r="B19" s="33">
        <v>3</v>
      </c>
      <c r="C19" s="33">
        <v>9</v>
      </c>
      <c r="D19" s="33">
        <v>5</v>
      </c>
      <c r="E19" s="33">
        <v>39</v>
      </c>
      <c r="F19" s="33">
        <v>10</v>
      </c>
      <c r="G19" s="33">
        <v>44</v>
      </c>
      <c r="H19" s="33">
        <v>15</v>
      </c>
      <c r="I19" s="33">
        <v>71</v>
      </c>
      <c r="J19" s="10"/>
      <c r="K19" s="10"/>
      <c r="L19" s="33">
        <f t="shared" si="2"/>
        <v>33</v>
      </c>
      <c r="M19" s="33">
        <f t="shared" si="2"/>
        <v>163</v>
      </c>
      <c r="N19" s="34">
        <f t="shared" si="1"/>
        <v>196</v>
      </c>
      <c r="O19" s="42">
        <v>38</v>
      </c>
      <c r="P19" s="33">
        <v>37</v>
      </c>
      <c r="Q19" s="34">
        <f>O19+P19</f>
        <v>75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>
      <c r="A20" s="48" t="s">
        <v>28</v>
      </c>
      <c r="B20" s="49"/>
      <c r="C20" s="49"/>
      <c r="D20" s="49" t="s">
        <v>29</v>
      </c>
      <c r="E20" s="49"/>
      <c r="F20" s="49"/>
      <c r="G20" s="49"/>
      <c r="H20" s="49"/>
      <c r="I20" s="50"/>
      <c r="J20" s="10"/>
      <c r="K20" s="10"/>
      <c r="L20" s="51"/>
      <c r="M20" s="49"/>
      <c r="N20" s="52"/>
      <c r="O20" s="42">
        <v>16</v>
      </c>
      <c r="P20" s="33">
        <v>6</v>
      </c>
      <c r="Q20" s="34">
        <f>O20+P20</f>
        <v>22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2.75">
      <c r="A21" s="47" t="s">
        <v>223</v>
      </c>
      <c r="B21" s="33">
        <v>3</v>
      </c>
      <c r="C21" s="33">
        <v>1</v>
      </c>
      <c r="D21" s="33">
        <v>2</v>
      </c>
      <c r="E21" s="33">
        <v>5</v>
      </c>
      <c r="F21" s="33">
        <v>8</v>
      </c>
      <c r="G21" s="33">
        <v>13</v>
      </c>
      <c r="H21" s="33">
        <v>8</v>
      </c>
      <c r="I21" s="33">
        <v>13</v>
      </c>
      <c r="J21" s="10"/>
      <c r="K21" s="10"/>
      <c r="L21" s="33">
        <f>B21+D21+F21+H21+J21</f>
        <v>21</v>
      </c>
      <c r="M21" s="33">
        <f>C21+E21+G21+I21+K21</f>
        <v>32</v>
      </c>
      <c r="N21" s="33">
        <f>L21+M21</f>
        <v>53</v>
      </c>
      <c r="O21" s="40"/>
      <c r="P21" s="8" t="s">
        <v>17</v>
      </c>
      <c r="Q21" s="3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2.75">
      <c r="A22" s="47" t="s">
        <v>259</v>
      </c>
      <c r="B22" s="9"/>
      <c r="C22" s="9"/>
      <c r="D22" s="9"/>
      <c r="E22" s="9"/>
      <c r="F22" s="9">
        <v>1</v>
      </c>
      <c r="G22" s="9"/>
      <c r="H22" s="9"/>
      <c r="I22" s="9">
        <v>1</v>
      </c>
      <c r="J22" s="10"/>
      <c r="K22" s="10"/>
      <c r="L22" s="33">
        <f>B22+D22+F22+H22+J22</f>
        <v>1</v>
      </c>
      <c r="M22" s="33">
        <f>C22+E22+G22+I22+K22</f>
        <v>1</v>
      </c>
      <c r="N22" s="33">
        <f>L22+M22</f>
        <v>2</v>
      </c>
      <c r="O22" s="40"/>
      <c r="P22" s="8" t="s">
        <v>17</v>
      </c>
      <c r="Q22" s="3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>
      <c r="A23" s="47" t="s">
        <v>30</v>
      </c>
      <c r="B23" s="9"/>
      <c r="C23" s="9"/>
      <c r="D23" s="9">
        <v>1</v>
      </c>
      <c r="E23" s="9"/>
      <c r="F23" s="9">
        <v>2</v>
      </c>
      <c r="G23" s="9">
        <v>5</v>
      </c>
      <c r="H23" s="9"/>
      <c r="I23" s="9">
        <v>5</v>
      </c>
      <c r="J23" s="10"/>
      <c r="K23" s="10"/>
      <c r="L23" s="33">
        <f aca="true" t="shared" si="3" ref="L23:M25">B23+D23+F23+H23+J23</f>
        <v>3</v>
      </c>
      <c r="M23" s="33">
        <f t="shared" si="3"/>
        <v>10</v>
      </c>
      <c r="N23" s="33">
        <f>L23+M23</f>
        <v>13</v>
      </c>
      <c r="O23" s="40"/>
      <c r="P23" s="40" t="s">
        <v>17</v>
      </c>
      <c r="Q23" s="36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2.75">
      <c r="A24" s="53" t="s">
        <v>230</v>
      </c>
      <c r="B24" s="54"/>
      <c r="C24" s="54"/>
      <c r="D24" s="54"/>
      <c r="E24" s="54"/>
      <c r="F24" s="54"/>
      <c r="G24" s="54"/>
      <c r="H24" s="54"/>
      <c r="I24" s="54"/>
      <c r="J24" s="10"/>
      <c r="K24" s="10"/>
      <c r="L24" s="33">
        <f t="shared" si="3"/>
        <v>0</v>
      </c>
      <c r="M24" s="33">
        <f t="shared" si="3"/>
        <v>0</v>
      </c>
      <c r="N24" s="34">
        <f>L24+M24</f>
        <v>0</v>
      </c>
      <c r="O24" s="35"/>
      <c r="P24" s="8" t="s">
        <v>17</v>
      </c>
      <c r="Q24" s="3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2.75">
      <c r="A25" s="55" t="s">
        <v>227</v>
      </c>
      <c r="B25" s="54"/>
      <c r="C25" s="54">
        <v>1</v>
      </c>
      <c r="D25" s="54"/>
      <c r="E25" s="54"/>
      <c r="F25" s="54"/>
      <c r="G25" s="54">
        <v>2</v>
      </c>
      <c r="H25" s="54">
        <v>1</v>
      </c>
      <c r="I25" s="54">
        <v>2</v>
      </c>
      <c r="J25" s="10"/>
      <c r="K25" s="10"/>
      <c r="L25" s="54">
        <f t="shared" si="3"/>
        <v>1</v>
      </c>
      <c r="M25" s="54">
        <f t="shared" si="3"/>
        <v>5</v>
      </c>
      <c r="N25" s="56">
        <f>L25+M25</f>
        <v>6</v>
      </c>
      <c r="O25" s="35"/>
      <c r="P25" s="40" t="s">
        <v>17</v>
      </c>
      <c r="Q25" s="3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.75">
      <c r="A26" s="48" t="s">
        <v>199</v>
      </c>
      <c r="B26" s="49"/>
      <c r="C26" s="49"/>
      <c r="D26" s="8" t="s">
        <v>200</v>
      </c>
      <c r="E26" s="49"/>
      <c r="F26" s="49"/>
      <c r="G26" s="49"/>
      <c r="H26" s="49"/>
      <c r="I26" s="50"/>
      <c r="J26" s="10"/>
      <c r="K26" s="10"/>
      <c r="L26" s="51"/>
      <c r="M26" s="49"/>
      <c r="N26" s="52"/>
      <c r="O26" s="42">
        <v>9</v>
      </c>
      <c r="P26" s="33">
        <v>11</v>
      </c>
      <c r="Q26" s="34">
        <f>O26+P26</f>
        <v>20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37" t="s">
        <v>31</v>
      </c>
      <c r="B27" s="40"/>
      <c r="C27" s="40"/>
      <c r="D27" s="8" t="s">
        <v>32</v>
      </c>
      <c r="E27" s="40"/>
      <c r="F27" s="40"/>
      <c r="G27" s="40"/>
      <c r="H27" s="40"/>
      <c r="I27" s="43"/>
      <c r="J27" s="10"/>
      <c r="K27" s="10"/>
      <c r="L27" s="38"/>
      <c r="M27" s="40"/>
      <c r="N27" s="36"/>
      <c r="O27" s="42">
        <v>9</v>
      </c>
      <c r="P27" s="33">
        <v>4</v>
      </c>
      <c r="Q27" s="34">
        <f>O27+P27</f>
        <v>13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46" t="s">
        <v>33</v>
      </c>
      <c r="B28" s="54"/>
      <c r="C28" s="54"/>
      <c r="D28" s="54"/>
      <c r="E28" s="54"/>
      <c r="F28" s="54"/>
      <c r="G28" s="54"/>
      <c r="H28" s="54">
        <v>1</v>
      </c>
      <c r="I28" s="54"/>
      <c r="J28" s="10"/>
      <c r="K28" s="10"/>
      <c r="L28" s="54">
        <f aca="true" t="shared" si="4" ref="L28:M30">B28+D28+F28+H28+J28</f>
        <v>1</v>
      </c>
      <c r="M28" s="54">
        <f t="shared" si="4"/>
        <v>0</v>
      </c>
      <c r="N28" s="56">
        <f>L28+M28</f>
        <v>1</v>
      </c>
      <c r="O28" s="42">
        <v>17</v>
      </c>
      <c r="P28" s="33">
        <v>5</v>
      </c>
      <c r="Q28" s="34">
        <f>O28+P28</f>
        <v>22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32" t="s">
        <v>274</v>
      </c>
      <c r="B29" s="33"/>
      <c r="C29" s="33">
        <v>1</v>
      </c>
      <c r="D29" s="33"/>
      <c r="E29" s="33"/>
      <c r="F29" s="33">
        <v>3</v>
      </c>
      <c r="G29" s="33">
        <v>4</v>
      </c>
      <c r="H29" s="33">
        <v>6</v>
      </c>
      <c r="I29" s="33">
        <v>1</v>
      </c>
      <c r="J29" s="10"/>
      <c r="K29" s="10"/>
      <c r="L29" s="33">
        <f t="shared" si="4"/>
        <v>9</v>
      </c>
      <c r="M29" s="33">
        <f t="shared" si="4"/>
        <v>6</v>
      </c>
      <c r="N29" s="34">
        <f>L29+M29</f>
        <v>15</v>
      </c>
      <c r="O29" s="35"/>
      <c r="P29" s="8" t="s">
        <v>17</v>
      </c>
      <c r="Q29" s="36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2.75">
      <c r="A30" s="53" t="s">
        <v>228</v>
      </c>
      <c r="B30" s="54">
        <v>2</v>
      </c>
      <c r="C30" s="54">
        <v>2</v>
      </c>
      <c r="D30" s="54"/>
      <c r="E30" s="54">
        <v>2</v>
      </c>
      <c r="F30" s="54">
        <v>3</v>
      </c>
      <c r="G30" s="54"/>
      <c r="H30" s="54">
        <v>3</v>
      </c>
      <c r="I30" s="54">
        <v>3</v>
      </c>
      <c r="J30" s="10"/>
      <c r="K30" s="10"/>
      <c r="L30" s="54">
        <f t="shared" si="4"/>
        <v>8</v>
      </c>
      <c r="M30" s="54">
        <f t="shared" si="4"/>
        <v>7</v>
      </c>
      <c r="N30" s="56">
        <f>L30+M30</f>
        <v>15</v>
      </c>
      <c r="O30" s="35"/>
      <c r="P30" s="8" t="s">
        <v>17</v>
      </c>
      <c r="Q30" s="36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>
      <c r="A31" s="57" t="s">
        <v>34</v>
      </c>
      <c r="B31" s="40"/>
      <c r="C31" s="40"/>
      <c r="D31" s="40" t="s">
        <v>216</v>
      </c>
      <c r="E31" s="40"/>
      <c r="F31" s="40"/>
      <c r="G31" s="40"/>
      <c r="H31" s="40"/>
      <c r="I31" s="43"/>
      <c r="J31" s="10"/>
      <c r="K31" s="10"/>
      <c r="L31" s="38"/>
      <c r="M31" s="40"/>
      <c r="N31" s="36"/>
      <c r="O31" s="42">
        <v>5</v>
      </c>
      <c r="P31" s="33">
        <v>5</v>
      </c>
      <c r="Q31" s="34">
        <f>O31+P31</f>
        <v>10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>
      <c r="A32" s="46" t="s">
        <v>35</v>
      </c>
      <c r="B32" s="9">
        <v>1</v>
      </c>
      <c r="C32" s="9">
        <v>1</v>
      </c>
      <c r="D32" s="9"/>
      <c r="E32" s="9">
        <v>1</v>
      </c>
      <c r="F32" s="9">
        <v>2</v>
      </c>
      <c r="G32" s="9">
        <v>2</v>
      </c>
      <c r="H32" s="9">
        <v>4</v>
      </c>
      <c r="I32" s="9">
        <v>3</v>
      </c>
      <c r="J32" s="10"/>
      <c r="K32" s="10"/>
      <c r="L32" s="9">
        <f aca="true" t="shared" si="5" ref="L32:M34">B32+D32+F32+H32+J32</f>
        <v>7</v>
      </c>
      <c r="M32" s="9">
        <f t="shared" si="5"/>
        <v>7</v>
      </c>
      <c r="N32" s="11">
        <f>L32+M32</f>
        <v>14</v>
      </c>
      <c r="O32" s="42" t="s">
        <v>198</v>
      </c>
      <c r="P32" s="33"/>
      <c r="Q32" s="34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>
      <c r="A33" s="32" t="s">
        <v>36</v>
      </c>
      <c r="B33" s="33">
        <v>1</v>
      </c>
      <c r="C33" s="33"/>
      <c r="D33" s="33"/>
      <c r="E33" s="33"/>
      <c r="F33" s="33"/>
      <c r="G33" s="33"/>
      <c r="H33" s="33"/>
      <c r="I33" s="33"/>
      <c r="J33" s="10"/>
      <c r="K33" s="10"/>
      <c r="L33" s="33">
        <f t="shared" si="5"/>
        <v>1</v>
      </c>
      <c r="M33" s="33">
        <f t="shared" si="5"/>
        <v>0</v>
      </c>
      <c r="N33" s="34">
        <f>L33+M33</f>
        <v>1</v>
      </c>
      <c r="O33" s="58"/>
      <c r="P33" s="59" t="s">
        <v>17</v>
      </c>
      <c r="Q33" s="5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>
      <c r="A34" s="47" t="s">
        <v>37</v>
      </c>
      <c r="B34" s="33"/>
      <c r="C34" s="33"/>
      <c r="D34" s="33">
        <v>1</v>
      </c>
      <c r="E34" s="33"/>
      <c r="F34" s="33">
        <v>1</v>
      </c>
      <c r="G34" s="33">
        <v>6</v>
      </c>
      <c r="H34" s="33">
        <v>3</v>
      </c>
      <c r="I34" s="33">
        <v>2</v>
      </c>
      <c r="J34" s="10"/>
      <c r="K34" s="10"/>
      <c r="L34" s="33">
        <f t="shared" si="5"/>
        <v>5</v>
      </c>
      <c r="M34" s="33">
        <f t="shared" si="5"/>
        <v>8</v>
      </c>
      <c r="N34" s="34">
        <f>L34+M34</f>
        <v>13</v>
      </c>
      <c r="O34" s="35" t="s">
        <v>38</v>
      </c>
      <c r="P34" s="40"/>
      <c r="Q34" s="36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32" t="s">
        <v>201</v>
      </c>
      <c r="B35" s="33"/>
      <c r="C35" s="33"/>
      <c r="D35" s="8" t="s">
        <v>202</v>
      </c>
      <c r="E35" s="33"/>
      <c r="F35" s="33"/>
      <c r="G35" s="33"/>
      <c r="H35" s="33"/>
      <c r="I35" s="33"/>
      <c r="J35" s="10"/>
      <c r="K35" s="10"/>
      <c r="L35" s="33"/>
      <c r="M35" s="33"/>
      <c r="N35" s="34"/>
      <c r="O35" s="44">
        <v>8</v>
      </c>
      <c r="P35" s="9">
        <v>7</v>
      </c>
      <c r="Q35" s="11">
        <f>O35+P35</f>
        <v>15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>
      <c r="A36" s="32" t="s">
        <v>276</v>
      </c>
      <c r="B36" s="33">
        <v>1</v>
      </c>
      <c r="C36" s="33"/>
      <c r="D36" s="8">
        <v>1</v>
      </c>
      <c r="E36" s="33">
        <v>3</v>
      </c>
      <c r="F36" s="33">
        <v>3</v>
      </c>
      <c r="G36" s="33">
        <v>3</v>
      </c>
      <c r="H36" s="33">
        <v>3</v>
      </c>
      <c r="I36" s="33">
        <v>4</v>
      </c>
      <c r="J36" s="10"/>
      <c r="K36" s="10"/>
      <c r="L36" s="33">
        <f>B36+D36+F36+H36+J36</f>
        <v>8</v>
      </c>
      <c r="M36" s="33">
        <f>C36+E36+G36+I36+K36</f>
        <v>10</v>
      </c>
      <c r="N36" s="34">
        <f>L36+M36</f>
        <v>18</v>
      </c>
      <c r="O36" s="35"/>
      <c r="P36" s="8" t="s">
        <v>17</v>
      </c>
      <c r="Q36" s="36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2.75">
      <c r="A37" s="32" t="s">
        <v>39</v>
      </c>
      <c r="B37" s="33"/>
      <c r="C37" s="33"/>
      <c r="D37" s="33"/>
      <c r="E37" s="33">
        <v>4</v>
      </c>
      <c r="F37" s="33">
        <v>6</v>
      </c>
      <c r="G37" s="33">
        <v>1</v>
      </c>
      <c r="H37" s="33">
        <v>12</v>
      </c>
      <c r="I37" s="33">
        <v>8</v>
      </c>
      <c r="J37" s="10"/>
      <c r="K37" s="10"/>
      <c r="L37" s="33">
        <f aca="true" t="shared" si="6" ref="L37:M40">B37+D37+F37+H37+J37</f>
        <v>18</v>
      </c>
      <c r="M37" s="33">
        <f t="shared" si="6"/>
        <v>13</v>
      </c>
      <c r="N37" s="34">
        <f>L37+M37</f>
        <v>31</v>
      </c>
      <c r="O37" s="44">
        <v>5</v>
      </c>
      <c r="P37" s="9">
        <v>4</v>
      </c>
      <c r="Q37" s="11">
        <f>O37+P37</f>
        <v>9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2.75">
      <c r="A38" s="32" t="s">
        <v>226</v>
      </c>
      <c r="B38" s="33"/>
      <c r="C38" s="33"/>
      <c r="D38" s="33">
        <v>8</v>
      </c>
      <c r="E38" s="33"/>
      <c r="F38" s="33">
        <v>18</v>
      </c>
      <c r="G38" s="33">
        <v>1</v>
      </c>
      <c r="H38" s="33">
        <v>33</v>
      </c>
      <c r="I38" s="33">
        <v>2</v>
      </c>
      <c r="J38" s="10"/>
      <c r="K38" s="10"/>
      <c r="L38" s="33">
        <f t="shared" si="6"/>
        <v>59</v>
      </c>
      <c r="M38" s="33">
        <f t="shared" si="6"/>
        <v>3</v>
      </c>
      <c r="N38" s="34">
        <f>L38+M38</f>
        <v>62</v>
      </c>
      <c r="O38" s="185" t="s">
        <v>231</v>
      </c>
      <c r="P38" s="186"/>
      <c r="Q38" s="18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2.75">
      <c r="A39" s="32" t="s">
        <v>277</v>
      </c>
      <c r="B39" s="33"/>
      <c r="C39" s="33">
        <v>1</v>
      </c>
      <c r="D39" s="33"/>
      <c r="E39" s="33"/>
      <c r="F39" s="33"/>
      <c r="G39" s="33"/>
      <c r="H39" s="33">
        <v>1</v>
      </c>
      <c r="I39" s="33"/>
      <c r="J39" s="10"/>
      <c r="K39" s="10"/>
      <c r="L39" s="33">
        <f t="shared" si="6"/>
        <v>1</v>
      </c>
      <c r="M39" s="33">
        <f t="shared" si="6"/>
        <v>1</v>
      </c>
      <c r="N39" s="34">
        <f>L39+M39</f>
        <v>2</v>
      </c>
      <c r="O39" s="35"/>
      <c r="P39" s="8" t="s">
        <v>17</v>
      </c>
      <c r="Q39" s="3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47" t="s">
        <v>40</v>
      </c>
      <c r="B40" s="33"/>
      <c r="C40" s="33"/>
      <c r="D40" s="33">
        <v>1</v>
      </c>
      <c r="E40" s="33"/>
      <c r="F40" s="33">
        <v>4</v>
      </c>
      <c r="G40" s="33">
        <v>5</v>
      </c>
      <c r="H40" s="33">
        <v>8</v>
      </c>
      <c r="I40" s="33">
        <v>9</v>
      </c>
      <c r="J40" s="10"/>
      <c r="K40" s="10"/>
      <c r="L40" s="33">
        <f t="shared" si="6"/>
        <v>13</v>
      </c>
      <c r="M40" s="33">
        <f t="shared" si="6"/>
        <v>14</v>
      </c>
      <c r="N40" s="34">
        <f>L40+M40</f>
        <v>27</v>
      </c>
      <c r="O40" s="42"/>
      <c r="P40" s="33">
        <v>1</v>
      </c>
      <c r="Q40" s="34">
        <f>O40+P40</f>
        <v>1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2.75">
      <c r="A41" s="47" t="s">
        <v>197</v>
      </c>
      <c r="B41" s="38"/>
      <c r="C41" s="40"/>
      <c r="D41" s="8" t="s">
        <v>22</v>
      </c>
      <c r="E41" s="40"/>
      <c r="F41" s="40"/>
      <c r="G41" s="40"/>
      <c r="H41" s="40"/>
      <c r="I41" s="43"/>
      <c r="J41" s="10"/>
      <c r="K41" s="10"/>
      <c r="L41" s="40"/>
      <c r="M41" s="40"/>
      <c r="N41" s="36"/>
      <c r="O41" s="42">
        <v>22</v>
      </c>
      <c r="P41" s="33">
        <v>13</v>
      </c>
      <c r="Q41" s="34">
        <f>O41+P41</f>
        <v>35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2.75">
      <c r="A42" s="47" t="s">
        <v>229</v>
      </c>
      <c r="B42" s="33"/>
      <c r="C42" s="33"/>
      <c r="D42" s="33"/>
      <c r="E42" s="33">
        <v>1</v>
      </c>
      <c r="F42" s="33"/>
      <c r="G42" s="33">
        <v>1</v>
      </c>
      <c r="H42" s="33"/>
      <c r="I42" s="33"/>
      <c r="J42" s="10"/>
      <c r="K42" s="10"/>
      <c r="L42" s="33">
        <f>B42+D42+F42+H42+J42</f>
        <v>0</v>
      </c>
      <c r="M42" s="33">
        <f>C42+E42+G42+I42+K42</f>
        <v>2</v>
      </c>
      <c r="N42" s="34">
        <f>L42+M42</f>
        <v>2</v>
      </c>
      <c r="O42" s="35"/>
      <c r="P42" s="40" t="s">
        <v>17</v>
      </c>
      <c r="Q42" s="36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>
      <c r="A43" s="60" t="s">
        <v>139</v>
      </c>
      <c r="B43" s="49"/>
      <c r="C43" s="49"/>
      <c r="D43" s="49"/>
      <c r="E43" s="49"/>
      <c r="F43" s="49"/>
      <c r="G43" s="49"/>
      <c r="H43" s="49"/>
      <c r="I43" s="49"/>
      <c r="J43" s="10"/>
      <c r="K43" s="10"/>
      <c r="L43" s="49"/>
      <c r="M43" s="49"/>
      <c r="N43" s="49"/>
      <c r="O43" s="49"/>
      <c r="P43" s="49"/>
      <c r="Q43" s="4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2.75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>
      <c r="A45" s="12" t="s">
        <v>46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4" t="s">
        <v>47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>
      <c r="A46" s="12" t="s">
        <v>5</v>
      </c>
      <c r="B46" s="1"/>
      <c r="C46" s="1"/>
      <c r="D46" s="1"/>
      <c r="E46" s="1"/>
      <c r="F46" s="1"/>
      <c r="G46" s="1"/>
      <c r="H46" s="61"/>
      <c r="I46" s="61" t="s">
        <v>299</v>
      </c>
      <c r="J46" s="1"/>
      <c r="K46" s="1"/>
      <c r="L46" s="1"/>
      <c r="M46" s="1"/>
      <c r="N46" s="1"/>
      <c r="O46" s="1"/>
      <c r="P46" s="1"/>
      <c r="Q46" s="182" t="s">
        <v>298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3.5" thickBot="1">
      <c r="A48" s="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>
      <c r="A49" s="15" t="s">
        <v>6</v>
      </c>
      <c r="B49" s="188" t="s">
        <v>7</v>
      </c>
      <c r="C49" s="188"/>
      <c r="D49" s="188" t="s">
        <v>8</v>
      </c>
      <c r="E49" s="188"/>
      <c r="F49" s="188" t="s">
        <v>9</v>
      </c>
      <c r="G49" s="188"/>
      <c r="H49" s="188" t="s">
        <v>10</v>
      </c>
      <c r="I49" s="188"/>
      <c r="J49" s="188" t="s">
        <v>11</v>
      </c>
      <c r="K49" s="188"/>
      <c r="L49" s="188" t="s">
        <v>12</v>
      </c>
      <c r="M49" s="188"/>
      <c r="N49" s="184"/>
      <c r="O49" s="183" t="s">
        <v>13</v>
      </c>
      <c r="P49" s="188"/>
      <c r="Q49" s="184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3.5" thickBot="1">
      <c r="A50" s="19" t="s">
        <v>222</v>
      </c>
      <c r="B50" s="20" t="s">
        <v>14</v>
      </c>
      <c r="C50" s="20" t="s">
        <v>15</v>
      </c>
      <c r="D50" s="20" t="s">
        <v>14</v>
      </c>
      <c r="E50" s="20" t="s">
        <v>15</v>
      </c>
      <c r="F50" s="20" t="s">
        <v>14</v>
      </c>
      <c r="G50" s="20" t="s">
        <v>15</v>
      </c>
      <c r="H50" s="20" t="s">
        <v>14</v>
      </c>
      <c r="I50" s="20" t="s">
        <v>15</v>
      </c>
      <c r="J50" s="20" t="s">
        <v>14</v>
      </c>
      <c r="K50" s="20" t="s">
        <v>15</v>
      </c>
      <c r="L50" s="20" t="s">
        <v>14</v>
      </c>
      <c r="M50" s="20" t="s">
        <v>15</v>
      </c>
      <c r="N50" s="21" t="s">
        <v>16</v>
      </c>
      <c r="O50" s="22" t="s">
        <v>14</v>
      </c>
      <c r="P50" s="20" t="s">
        <v>15</v>
      </c>
      <c r="Q50" s="21" t="s">
        <v>16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s="47" t="s">
        <v>295</v>
      </c>
      <c r="B51" s="38"/>
      <c r="C51" s="40"/>
      <c r="D51" s="40"/>
      <c r="E51" s="40"/>
      <c r="F51" s="40"/>
      <c r="G51" s="40"/>
      <c r="H51" s="40"/>
      <c r="I51" s="40"/>
      <c r="J51" s="10"/>
      <c r="K51" s="10"/>
      <c r="L51" s="40"/>
      <c r="M51" s="40"/>
      <c r="N51" s="36"/>
      <c r="O51" s="42">
        <v>16</v>
      </c>
      <c r="P51" s="33">
        <v>14</v>
      </c>
      <c r="Q51" s="34">
        <f>O51+P51</f>
        <v>30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2.75">
      <c r="A52" s="47" t="s">
        <v>234</v>
      </c>
      <c r="B52" s="33"/>
      <c r="C52" s="33"/>
      <c r="D52" s="33"/>
      <c r="E52" s="33"/>
      <c r="F52" s="33">
        <v>1</v>
      </c>
      <c r="G52" s="33"/>
      <c r="H52" s="33"/>
      <c r="I52" s="33">
        <v>1</v>
      </c>
      <c r="J52" s="10"/>
      <c r="K52" s="10"/>
      <c r="L52" s="54">
        <f aca="true" t="shared" si="7" ref="L52:M54">B52+D52+F52+H52+J52</f>
        <v>1</v>
      </c>
      <c r="M52" s="54">
        <f t="shared" si="7"/>
        <v>1</v>
      </c>
      <c r="N52" s="56">
        <f>L52+M52</f>
        <v>2</v>
      </c>
      <c r="O52" s="35"/>
      <c r="P52" s="40" t="s">
        <v>17</v>
      </c>
      <c r="Q52" s="36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>
      <c r="A53" s="32" t="s">
        <v>41</v>
      </c>
      <c r="B53" s="38"/>
      <c r="C53" s="40"/>
      <c r="D53" s="8" t="s">
        <v>22</v>
      </c>
      <c r="E53" s="40"/>
      <c r="F53" s="40"/>
      <c r="G53" s="40"/>
      <c r="H53" s="40"/>
      <c r="I53" s="40"/>
      <c r="J53" s="10"/>
      <c r="K53" s="10"/>
      <c r="L53" s="40"/>
      <c r="M53" s="40"/>
      <c r="N53" s="36"/>
      <c r="O53" s="62">
        <v>4</v>
      </c>
      <c r="P53" s="54">
        <v>8</v>
      </c>
      <c r="Q53" s="56">
        <f>O53+P53</f>
        <v>12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>
      <c r="A54" s="55" t="s">
        <v>42</v>
      </c>
      <c r="B54" s="54"/>
      <c r="C54" s="54"/>
      <c r="D54" s="54"/>
      <c r="E54" s="54">
        <v>1</v>
      </c>
      <c r="F54" s="54">
        <v>1</v>
      </c>
      <c r="G54" s="54">
        <v>2</v>
      </c>
      <c r="H54" s="54">
        <v>1</v>
      </c>
      <c r="I54" s="54">
        <v>5</v>
      </c>
      <c r="J54" s="10"/>
      <c r="K54" s="10"/>
      <c r="L54" s="54">
        <f t="shared" si="7"/>
        <v>2</v>
      </c>
      <c r="M54" s="54">
        <f t="shared" si="7"/>
        <v>8</v>
      </c>
      <c r="N54" s="56">
        <f>L54+M54</f>
        <v>10</v>
      </c>
      <c r="O54" s="35"/>
      <c r="P54" s="40" t="s">
        <v>17</v>
      </c>
      <c r="Q54" s="36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2.75">
      <c r="A55" s="37" t="s">
        <v>43</v>
      </c>
      <c r="B55" s="40"/>
      <c r="C55" s="40"/>
      <c r="D55" s="8" t="s">
        <v>44</v>
      </c>
      <c r="E55" s="40"/>
      <c r="F55" s="40"/>
      <c r="G55" s="40"/>
      <c r="H55" s="40"/>
      <c r="I55" s="43"/>
      <c r="J55" s="10"/>
      <c r="K55" s="10"/>
      <c r="L55" s="38"/>
      <c r="M55" s="40"/>
      <c r="N55" s="36"/>
      <c r="O55" s="44">
        <v>6</v>
      </c>
      <c r="P55" s="9">
        <v>7</v>
      </c>
      <c r="Q55" s="11">
        <f>O55+P55</f>
        <v>13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2.75">
      <c r="A56" s="66" t="s">
        <v>45</v>
      </c>
      <c r="B56" s="9">
        <f aca="true" t="shared" si="8" ref="B56:M56">SUM(B7:B55)</f>
        <v>18</v>
      </c>
      <c r="C56" s="9">
        <f t="shared" si="8"/>
        <v>22</v>
      </c>
      <c r="D56" s="9">
        <f t="shared" si="8"/>
        <v>41</v>
      </c>
      <c r="E56" s="9">
        <f t="shared" si="8"/>
        <v>80</v>
      </c>
      <c r="F56" s="9">
        <f t="shared" si="8"/>
        <v>102</v>
      </c>
      <c r="G56" s="9">
        <f t="shared" si="8"/>
        <v>123</v>
      </c>
      <c r="H56" s="9">
        <f t="shared" si="8"/>
        <v>198</v>
      </c>
      <c r="I56" s="9">
        <f t="shared" si="8"/>
        <v>189</v>
      </c>
      <c r="J56" s="33">
        <f t="shared" si="8"/>
        <v>26</v>
      </c>
      <c r="K56" s="33">
        <f t="shared" si="8"/>
        <v>55</v>
      </c>
      <c r="L56" s="9">
        <f t="shared" si="8"/>
        <v>385</v>
      </c>
      <c r="M56" s="9">
        <f t="shared" si="8"/>
        <v>469</v>
      </c>
      <c r="N56" s="67"/>
      <c r="O56" s="68">
        <f>SUM(O7:O55)</f>
        <v>264</v>
      </c>
      <c r="P56" s="9">
        <f>SUM(P7:P55)</f>
        <v>195</v>
      </c>
      <c r="Q56" s="1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3.5" thickBot="1">
      <c r="A57" s="19" t="s">
        <v>239</v>
      </c>
      <c r="B57" s="69"/>
      <c r="C57" s="70">
        <f>B56+C56</f>
        <v>40</v>
      </c>
      <c r="D57" s="69"/>
      <c r="E57" s="70">
        <f>D56+E56</f>
        <v>121</v>
      </c>
      <c r="F57" s="69"/>
      <c r="G57" s="70">
        <f>F56+G56</f>
        <v>225</v>
      </c>
      <c r="H57" s="69"/>
      <c r="I57" s="70">
        <f>H56+I56</f>
        <v>387</v>
      </c>
      <c r="J57" s="69"/>
      <c r="K57" s="70">
        <f>J56+K56</f>
        <v>81</v>
      </c>
      <c r="L57" s="69"/>
      <c r="M57" s="70">
        <f>L56+M56</f>
        <v>854</v>
      </c>
      <c r="N57" s="71">
        <f>SUM(N7:N55)</f>
        <v>854</v>
      </c>
      <c r="O57" s="72"/>
      <c r="P57" s="70">
        <f>O56+P56</f>
        <v>459</v>
      </c>
      <c r="Q57" s="73">
        <f>SUM(Q7:Q55)</f>
        <v>459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8:30" ht="12.75"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8:30" ht="12.75"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2.75">
      <c r="A60" s="12"/>
      <c r="B60" s="1"/>
      <c r="C60" s="1"/>
      <c r="D60" s="1"/>
      <c r="E60" s="1"/>
      <c r="F60" s="1"/>
      <c r="G60" s="1"/>
      <c r="H60" s="6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3.5" thickBo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2.75">
      <c r="A62" s="15" t="s">
        <v>6</v>
      </c>
      <c r="B62" s="188" t="s">
        <v>7</v>
      </c>
      <c r="C62" s="188"/>
      <c r="D62" s="188" t="s">
        <v>8</v>
      </c>
      <c r="E62" s="188"/>
      <c r="F62" s="188" t="s">
        <v>9</v>
      </c>
      <c r="G62" s="188"/>
      <c r="H62" s="188" t="s">
        <v>10</v>
      </c>
      <c r="I62" s="188"/>
      <c r="J62" s="188" t="s">
        <v>11</v>
      </c>
      <c r="K62" s="188"/>
      <c r="L62" s="188" t="s">
        <v>12</v>
      </c>
      <c r="M62" s="188"/>
      <c r="N62" s="184"/>
      <c r="O62" s="183" t="s">
        <v>13</v>
      </c>
      <c r="P62" s="188"/>
      <c r="Q62" s="184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3.5" thickBot="1">
      <c r="A63" s="19" t="s">
        <v>48</v>
      </c>
      <c r="B63" s="20" t="s">
        <v>14</v>
      </c>
      <c r="C63" s="20" t="s">
        <v>15</v>
      </c>
      <c r="D63" s="20" t="s">
        <v>14</v>
      </c>
      <c r="E63" s="20" t="s">
        <v>15</v>
      </c>
      <c r="F63" s="20" t="s">
        <v>14</v>
      </c>
      <c r="G63" s="20" t="s">
        <v>15</v>
      </c>
      <c r="H63" s="20" t="s">
        <v>14</v>
      </c>
      <c r="I63" s="20" t="s">
        <v>15</v>
      </c>
      <c r="J63" s="3" t="s">
        <v>14</v>
      </c>
      <c r="K63" s="3" t="s">
        <v>15</v>
      </c>
      <c r="L63" s="20" t="s">
        <v>14</v>
      </c>
      <c r="M63" s="20" t="s">
        <v>15</v>
      </c>
      <c r="N63" s="21" t="s">
        <v>16</v>
      </c>
      <c r="O63" s="22" t="s">
        <v>14</v>
      </c>
      <c r="P63" s="20" t="s">
        <v>15</v>
      </c>
      <c r="Q63" s="21" t="s">
        <v>16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2.75">
      <c r="A64" s="23" t="s">
        <v>245</v>
      </c>
      <c r="B64" s="24"/>
      <c r="C64" s="25"/>
      <c r="D64" s="25"/>
      <c r="E64" s="25"/>
      <c r="F64" s="25"/>
      <c r="G64" s="25"/>
      <c r="H64" s="25"/>
      <c r="I64" s="26"/>
      <c r="J64" s="27">
        <v>4</v>
      </c>
      <c r="K64" s="27">
        <v>2</v>
      </c>
      <c r="L64" s="26">
        <f aca="true" t="shared" si="9" ref="L64:M66">B64+D64+F64+H64+J64</f>
        <v>4</v>
      </c>
      <c r="M64" s="27">
        <f t="shared" si="9"/>
        <v>2</v>
      </c>
      <c r="N64" s="28">
        <f>L64+M64</f>
        <v>6</v>
      </c>
      <c r="O64" s="25"/>
      <c r="P64" s="30" t="s">
        <v>17</v>
      </c>
      <c r="Q64" s="31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>
      <c r="A65" s="32" t="s">
        <v>49</v>
      </c>
      <c r="B65" s="33"/>
      <c r="C65" s="33"/>
      <c r="D65" s="33">
        <v>1</v>
      </c>
      <c r="E65" s="33"/>
      <c r="F65" s="33">
        <v>2</v>
      </c>
      <c r="G65" s="33">
        <v>1</v>
      </c>
      <c r="H65" s="33"/>
      <c r="I65" s="38"/>
      <c r="J65" s="41"/>
      <c r="K65" s="74"/>
      <c r="L65" s="43">
        <f t="shared" si="9"/>
        <v>3</v>
      </c>
      <c r="M65" s="33">
        <f t="shared" si="9"/>
        <v>1</v>
      </c>
      <c r="N65" s="34">
        <f>L65+M65</f>
        <v>4</v>
      </c>
      <c r="O65" s="40"/>
      <c r="P65" s="8" t="s">
        <v>17</v>
      </c>
      <c r="Q65" s="36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>
      <c r="A66" s="53" t="s">
        <v>50</v>
      </c>
      <c r="B66" s="54"/>
      <c r="C66" s="54">
        <v>1</v>
      </c>
      <c r="D66" s="54">
        <v>3</v>
      </c>
      <c r="E66" s="54">
        <v>4</v>
      </c>
      <c r="F66" s="54">
        <v>12</v>
      </c>
      <c r="G66" s="54">
        <v>21</v>
      </c>
      <c r="H66" s="54">
        <v>58</v>
      </c>
      <c r="I66" s="51">
        <v>65</v>
      </c>
      <c r="J66" s="41"/>
      <c r="K66" s="74"/>
      <c r="L66" s="50">
        <f t="shared" si="9"/>
        <v>73</v>
      </c>
      <c r="M66" s="54">
        <f t="shared" si="9"/>
        <v>91</v>
      </c>
      <c r="N66" s="56">
        <f>L66+M66</f>
        <v>164</v>
      </c>
      <c r="O66" s="43">
        <v>6</v>
      </c>
      <c r="P66" s="33">
        <v>13</v>
      </c>
      <c r="Q66" s="34">
        <f>O66+P66</f>
        <v>19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2.75">
      <c r="A67" s="37" t="s">
        <v>51</v>
      </c>
      <c r="B67" s="40"/>
      <c r="C67" s="8"/>
      <c r="D67" s="8" t="s">
        <v>22</v>
      </c>
      <c r="E67" s="8"/>
      <c r="F67" s="40"/>
      <c r="G67" s="40"/>
      <c r="H67" s="40"/>
      <c r="I67" s="40"/>
      <c r="J67" s="41"/>
      <c r="K67" s="74"/>
      <c r="L67" s="40"/>
      <c r="M67" s="40"/>
      <c r="N67" s="36"/>
      <c r="O67" s="43">
        <v>61</v>
      </c>
      <c r="P67" s="33">
        <v>31</v>
      </c>
      <c r="Q67" s="34">
        <f>O67+P67</f>
        <v>92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>
      <c r="A68" s="45" t="s">
        <v>254</v>
      </c>
      <c r="B68" s="33"/>
      <c r="C68" s="33"/>
      <c r="D68" s="33"/>
      <c r="E68" s="33"/>
      <c r="F68" s="33"/>
      <c r="G68" s="33"/>
      <c r="H68" s="33">
        <v>6</v>
      </c>
      <c r="I68" s="33">
        <v>2</v>
      </c>
      <c r="J68" s="41"/>
      <c r="K68" s="74"/>
      <c r="L68" s="33">
        <f>B68+D68+F68+H68+J68</f>
        <v>6</v>
      </c>
      <c r="M68" s="33">
        <f>C68+E68+G68+I68+K68</f>
        <v>2</v>
      </c>
      <c r="N68" s="33">
        <f>L68+M68</f>
        <v>8</v>
      </c>
      <c r="O68" s="40"/>
      <c r="P68" s="8" t="s">
        <v>17</v>
      </c>
      <c r="Q68" s="36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>
      <c r="A69" s="66" t="s">
        <v>52</v>
      </c>
      <c r="B69" s="9"/>
      <c r="C69" s="9"/>
      <c r="D69" s="9">
        <v>5</v>
      </c>
      <c r="E69" s="9">
        <v>4</v>
      </c>
      <c r="F69" s="9">
        <v>32</v>
      </c>
      <c r="G69" s="9">
        <v>12</v>
      </c>
      <c r="H69" s="9">
        <v>60</v>
      </c>
      <c r="I69" s="67">
        <v>28</v>
      </c>
      <c r="J69" s="41"/>
      <c r="K69" s="74"/>
      <c r="L69" s="75">
        <f aca="true" t="shared" si="10" ref="L69:M76">B69+D69+F69+H69+J69</f>
        <v>97</v>
      </c>
      <c r="M69" s="9">
        <f t="shared" si="10"/>
        <v>44</v>
      </c>
      <c r="N69" s="11">
        <f aca="true" t="shared" si="11" ref="N69:N76">L69+M69</f>
        <v>141</v>
      </c>
      <c r="O69" s="40"/>
      <c r="P69" s="8" t="s">
        <v>17</v>
      </c>
      <c r="Q69" s="36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2.75">
      <c r="A70" s="66" t="s">
        <v>224</v>
      </c>
      <c r="B70" s="33"/>
      <c r="C70" s="33"/>
      <c r="D70" s="33"/>
      <c r="E70" s="33"/>
      <c r="F70" s="33"/>
      <c r="G70" s="33"/>
      <c r="H70" s="33">
        <v>1</v>
      </c>
      <c r="I70" s="38"/>
      <c r="J70" s="41"/>
      <c r="K70" s="74"/>
      <c r="L70" s="43">
        <f t="shared" si="10"/>
        <v>1</v>
      </c>
      <c r="M70" s="33">
        <f t="shared" si="10"/>
        <v>0</v>
      </c>
      <c r="N70" s="34">
        <f t="shared" si="11"/>
        <v>1</v>
      </c>
      <c r="O70" s="40"/>
      <c r="P70" s="8" t="s">
        <v>17</v>
      </c>
      <c r="Q70" s="36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2.75">
      <c r="A71" s="66" t="s">
        <v>53</v>
      </c>
      <c r="B71" s="38"/>
      <c r="C71" s="40"/>
      <c r="D71" s="8" t="s">
        <v>22</v>
      </c>
      <c r="E71" s="8"/>
      <c r="F71" s="40"/>
      <c r="G71" s="40"/>
      <c r="H71" s="40"/>
      <c r="I71" s="43"/>
      <c r="J71" s="41"/>
      <c r="K71" s="74"/>
      <c r="L71" s="75"/>
      <c r="M71" s="9"/>
      <c r="N71" s="11"/>
      <c r="O71" s="40"/>
      <c r="P71" s="181" t="s">
        <v>17</v>
      </c>
      <c r="Q71" s="34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2.75">
      <c r="A72" s="32" t="s">
        <v>54</v>
      </c>
      <c r="B72" s="33"/>
      <c r="C72" s="33"/>
      <c r="D72" s="33">
        <v>1</v>
      </c>
      <c r="E72" s="33"/>
      <c r="F72" s="33">
        <v>7</v>
      </c>
      <c r="G72" s="33">
        <v>1</v>
      </c>
      <c r="H72" s="33">
        <v>22</v>
      </c>
      <c r="I72" s="38">
        <v>17</v>
      </c>
      <c r="J72" s="41"/>
      <c r="K72" s="74"/>
      <c r="L72" s="43">
        <f t="shared" si="10"/>
        <v>30</v>
      </c>
      <c r="M72" s="33">
        <f t="shared" si="10"/>
        <v>18</v>
      </c>
      <c r="N72" s="34">
        <f t="shared" si="11"/>
        <v>48</v>
      </c>
      <c r="O72" s="40"/>
      <c r="P72" s="8" t="s">
        <v>17</v>
      </c>
      <c r="Q72" s="36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>
      <c r="A73" s="32" t="s">
        <v>55</v>
      </c>
      <c r="B73" s="33"/>
      <c r="C73" s="33"/>
      <c r="D73" s="33"/>
      <c r="E73" s="33"/>
      <c r="F73" s="33">
        <v>10</v>
      </c>
      <c r="G73" s="33">
        <v>1</v>
      </c>
      <c r="H73" s="33">
        <v>40</v>
      </c>
      <c r="I73" s="38">
        <v>1</v>
      </c>
      <c r="J73" s="41"/>
      <c r="K73" s="74"/>
      <c r="L73" s="43">
        <f t="shared" si="10"/>
        <v>50</v>
      </c>
      <c r="M73" s="33">
        <f t="shared" si="10"/>
        <v>2</v>
      </c>
      <c r="N73" s="34">
        <f t="shared" si="11"/>
        <v>52</v>
      </c>
      <c r="O73" s="40"/>
      <c r="P73" s="8" t="s">
        <v>17</v>
      </c>
      <c r="Q73" s="36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2.75">
      <c r="A74" s="32" t="s">
        <v>56</v>
      </c>
      <c r="B74" s="33"/>
      <c r="C74" s="33"/>
      <c r="D74" s="33">
        <v>2</v>
      </c>
      <c r="E74" s="33">
        <v>2</v>
      </c>
      <c r="F74" s="33">
        <v>10</v>
      </c>
      <c r="G74" s="33">
        <v>10</v>
      </c>
      <c r="H74" s="33">
        <v>34</v>
      </c>
      <c r="I74" s="38">
        <v>38</v>
      </c>
      <c r="J74" s="41"/>
      <c r="K74" s="74"/>
      <c r="L74" s="43">
        <f t="shared" si="10"/>
        <v>46</v>
      </c>
      <c r="M74" s="33">
        <f t="shared" si="10"/>
        <v>50</v>
      </c>
      <c r="N74" s="34">
        <f t="shared" si="11"/>
        <v>96</v>
      </c>
      <c r="O74" s="40"/>
      <c r="P74" s="8" t="s">
        <v>17</v>
      </c>
      <c r="Q74" s="36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2.75">
      <c r="A75" s="32" t="s">
        <v>225</v>
      </c>
      <c r="B75" s="33"/>
      <c r="C75" s="33"/>
      <c r="D75" s="33"/>
      <c r="E75" s="33"/>
      <c r="F75" s="33"/>
      <c r="G75" s="33"/>
      <c r="H75" s="33">
        <v>1</v>
      </c>
      <c r="I75" s="38"/>
      <c r="J75" s="41"/>
      <c r="K75" s="74"/>
      <c r="L75" s="43">
        <f>B75+D75+F75+H75+J75</f>
        <v>1</v>
      </c>
      <c r="M75" s="33">
        <f>C75+E75+G75+I75+K75</f>
        <v>0</v>
      </c>
      <c r="N75" s="34">
        <f>L75+M75</f>
        <v>1</v>
      </c>
      <c r="O75" s="40"/>
      <c r="P75" s="8" t="s">
        <v>17</v>
      </c>
      <c r="Q75" s="36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2.75">
      <c r="A76" s="32" t="s">
        <v>57</v>
      </c>
      <c r="B76" s="33">
        <v>31</v>
      </c>
      <c r="C76" s="33">
        <v>10</v>
      </c>
      <c r="D76" s="33">
        <v>59</v>
      </c>
      <c r="E76" s="33">
        <v>40</v>
      </c>
      <c r="F76" s="33">
        <v>85</v>
      </c>
      <c r="G76" s="33">
        <v>29</v>
      </c>
      <c r="H76" s="33">
        <v>26</v>
      </c>
      <c r="I76" s="38">
        <v>13</v>
      </c>
      <c r="J76" s="41"/>
      <c r="K76" s="74"/>
      <c r="L76" s="43">
        <f t="shared" si="10"/>
        <v>201</v>
      </c>
      <c r="M76" s="33">
        <f t="shared" si="10"/>
        <v>92</v>
      </c>
      <c r="N76" s="34">
        <f t="shared" si="11"/>
        <v>293</v>
      </c>
      <c r="O76" s="40"/>
      <c r="P76" s="8" t="s">
        <v>17</v>
      </c>
      <c r="Q76" s="36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2.75">
      <c r="A77" s="66" t="s">
        <v>290</v>
      </c>
      <c r="B77" s="38"/>
      <c r="C77" s="40"/>
      <c r="D77" s="8" t="s">
        <v>22</v>
      </c>
      <c r="E77" s="8"/>
      <c r="F77" s="40"/>
      <c r="G77" s="40"/>
      <c r="H77" s="40"/>
      <c r="I77" s="43"/>
      <c r="J77" s="41"/>
      <c r="K77" s="74"/>
      <c r="L77" s="75"/>
      <c r="M77" s="9"/>
      <c r="N77" s="11"/>
      <c r="O77" s="43">
        <v>1</v>
      </c>
      <c r="P77" s="33">
        <v>2</v>
      </c>
      <c r="Q77" s="34">
        <f>O77+P77</f>
        <v>3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3.5" thickBot="1">
      <c r="A78" s="66" t="s">
        <v>288</v>
      </c>
      <c r="B78" s="9">
        <v>1</v>
      </c>
      <c r="C78" s="9"/>
      <c r="D78" s="9">
        <v>2</v>
      </c>
      <c r="E78" s="9">
        <v>1</v>
      </c>
      <c r="F78" s="9">
        <v>6</v>
      </c>
      <c r="G78" s="9">
        <v>4</v>
      </c>
      <c r="H78" s="9">
        <v>19</v>
      </c>
      <c r="I78" s="67">
        <v>8</v>
      </c>
      <c r="J78" s="41"/>
      <c r="K78" s="74"/>
      <c r="L78" s="43">
        <f>B78+D78+F78+H78+J78</f>
        <v>28</v>
      </c>
      <c r="M78" s="33">
        <f>C78+E78+G78+I78+K78</f>
        <v>13</v>
      </c>
      <c r="N78" s="34">
        <f>L78+M78</f>
        <v>41</v>
      </c>
      <c r="O78" s="40"/>
      <c r="P78" s="8" t="s">
        <v>17</v>
      </c>
      <c r="Q78" s="36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2.75">
      <c r="A79" s="23" t="s">
        <v>45</v>
      </c>
      <c r="B79" s="27">
        <f>SUM(B64:B78)</f>
        <v>32</v>
      </c>
      <c r="C79" s="27">
        <f aca="true" t="shared" si="12" ref="C79:M79">SUM(C64:C78)</f>
        <v>11</v>
      </c>
      <c r="D79" s="27">
        <f t="shared" si="12"/>
        <v>73</v>
      </c>
      <c r="E79" s="27">
        <f t="shared" si="12"/>
        <v>51</v>
      </c>
      <c r="F79" s="27">
        <f t="shared" si="12"/>
        <v>164</v>
      </c>
      <c r="G79" s="27">
        <f t="shared" si="12"/>
        <v>79</v>
      </c>
      <c r="H79" s="27">
        <f t="shared" si="12"/>
        <v>267</v>
      </c>
      <c r="I79" s="27">
        <f t="shared" si="12"/>
        <v>172</v>
      </c>
      <c r="J79" s="27">
        <f t="shared" si="12"/>
        <v>4</v>
      </c>
      <c r="K79" s="27">
        <f t="shared" si="12"/>
        <v>2</v>
      </c>
      <c r="L79" s="27">
        <f t="shared" si="12"/>
        <v>540</v>
      </c>
      <c r="M79" s="27">
        <f t="shared" si="12"/>
        <v>315</v>
      </c>
      <c r="N79" s="24"/>
      <c r="O79" s="76">
        <f>SUM(O64:O77)</f>
        <v>68</v>
      </c>
      <c r="P79" s="76">
        <f>SUM(P64:P77)</f>
        <v>46</v>
      </c>
      <c r="Q79" s="2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3.5" thickBot="1">
      <c r="A80" s="19" t="s">
        <v>58</v>
      </c>
      <c r="B80" s="77"/>
      <c r="C80" s="70">
        <f>B79+C79</f>
        <v>43</v>
      </c>
      <c r="D80" s="77"/>
      <c r="E80" s="70">
        <f>D79+E79</f>
        <v>124</v>
      </c>
      <c r="F80" s="77"/>
      <c r="G80" s="70">
        <f>F79+G79</f>
        <v>243</v>
      </c>
      <c r="H80" s="77"/>
      <c r="I80" s="70">
        <f>H79+I79</f>
        <v>439</v>
      </c>
      <c r="J80" s="77"/>
      <c r="K80" s="70">
        <f>J79+K79</f>
        <v>6</v>
      </c>
      <c r="L80" s="77"/>
      <c r="M80" s="70">
        <f>L79+M79</f>
        <v>855</v>
      </c>
      <c r="N80" s="71">
        <f>SUM(N63:N78)</f>
        <v>855</v>
      </c>
      <c r="O80" s="78"/>
      <c r="P80" s="79">
        <f>O79+P79</f>
        <v>114</v>
      </c>
      <c r="Q80" s="80">
        <f>SUM(Q63:Q77)</f>
        <v>114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2.7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2.75">
      <c r="A82" s="12" t="s">
        <v>46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4" t="s">
        <v>74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2.75">
      <c r="A83" s="12" t="s">
        <v>5</v>
      </c>
      <c r="B83" s="1"/>
      <c r="C83" s="1"/>
      <c r="D83" s="1"/>
      <c r="E83" s="1"/>
      <c r="F83" s="1"/>
      <c r="G83" s="1"/>
      <c r="H83" s="61"/>
      <c r="I83" s="61" t="s">
        <v>299</v>
      </c>
      <c r="J83" s="1"/>
      <c r="K83" s="1"/>
      <c r="L83" s="1"/>
      <c r="M83" s="1"/>
      <c r="N83" s="1"/>
      <c r="O83" s="1"/>
      <c r="P83" s="1"/>
      <c r="Q83" s="182" t="s">
        <v>298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2.75">
      <c r="A84" s="4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3.5" thickBo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>
      <c r="A86" s="15" t="s">
        <v>6</v>
      </c>
      <c r="B86" s="188" t="s">
        <v>7</v>
      </c>
      <c r="C86" s="188"/>
      <c r="D86" s="188" t="s">
        <v>8</v>
      </c>
      <c r="E86" s="188"/>
      <c r="F86" s="188" t="s">
        <v>9</v>
      </c>
      <c r="G86" s="188"/>
      <c r="H86" s="188" t="s">
        <v>10</v>
      </c>
      <c r="I86" s="188"/>
      <c r="J86" s="188" t="s">
        <v>11</v>
      </c>
      <c r="K86" s="188"/>
      <c r="L86" s="188" t="s">
        <v>12</v>
      </c>
      <c r="M86" s="188"/>
      <c r="N86" s="184"/>
      <c r="O86" s="183" t="s">
        <v>13</v>
      </c>
      <c r="P86" s="188"/>
      <c r="Q86" s="184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3.5" thickBot="1">
      <c r="A87" s="19" t="s">
        <v>59</v>
      </c>
      <c r="B87" s="20" t="s">
        <v>14</v>
      </c>
      <c r="C87" s="20" t="s">
        <v>15</v>
      </c>
      <c r="D87" s="20" t="s">
        <v>14</v>
      </c>
      <c r="E87" s="20" t="s">
        <v>15</v>
      </c>
      <c r="F87" s="20" t="s">
        <v>14</v>
      </c>
      <c r="G87" s="20" t="s">
        <v>15</v>
      </c>
      <c r="H87" s="20" t="s">
        <v>14</v>
      </c>
      <c r="I87" s="20" t="s">
        <v>15</v>
      </c>
      <c r="J87" s="3" t="s">
        <v>14</v>
      </c>
      <c r="K87" s="3" t="s">
        <v>15</v>
      </c>
      <c r="L87" s="20" t="s">
        <v>14</v>
      </c>
      <c r="M87" s="20" t="s">
        <v>15</v>
      </c>
      <c r="N87" s="21" t="s">
        <v>16</v>
      </c>
      <c r="O87" s="22" t="s">
        <v>14</v>
      </c>
      <c r="P87" s="20" t="s">
        <v>15</v>
      </c>
      <c r="Q87" s="21" t="s">
        <v>16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2.75">
      <c r="A88" s="23" t="s">
        <v>246</v>
      </c>
      <c r="B88" s="24"/>
      <c r="C88" s="25"/>
      <c r="D88" s="25"/>
      <c r="E88" s="25"/>
      <c r="F88" s="25"/>
      <c r="G88" s="25"/>
      <c r="H88" s="25"/>
      <c r="I88" s="26"/>
      <c r="J88" s="27"/>
      <c r="K88" s="27"/>
      <c r="L88" s="27">
        <f>B88+D88+F88+H88+J88</f>
        <v>0</v>
      </c>
      <c r="M88" s="27">
        <f>C88+E88+G88+I88+K88</f>
        <v>0</v>
      </c>
      <c r="N88" s="28">
        <f>L88+M88</f>
        <v>0</v>
      </c>
      <c r="O88" s="25"/>
      <c r="P88" s="30" t="s">
        <v>17</v>
      </c>
      <c r="Q88" s="31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2.75">
      <c r="A89" s="53" t="s">
        <v>60</v>
      </c>
      <c r="B89" s="54">
        <v>1</v>
      </c>
      <c r="C89" s="54">
        <v>2</v>
      </c>
      <c r="D89" s="54">
        <v>2</v>
      </c>
      <c r="E89" s="54">
        <v>4</v>
      </c>
      <c r="F89" s="54"/>
      <c r="G89" s="54">
        <v>2</v>
      </c>
      <c r="H89" s="54"/>
      <c r="I89" s="51"/>
      <c r="J89" s="51"/>
      <c r="K89" s="50"/>
      <c r="L89" s="50">
        <f>B89+D89+F89+H89+J89</f>
        <v>3</v>
      </c>
      <c r="M89" s="54">
        <f>C89+E89+G89+I89+K89</f>
        <v>8</v>
      </c>
      <c r="N89" s="56">
        <f>L89+M89</f>
        <v>11</v>
      </c>
      <c r="O89" s="40"/>
      <c r="P89" s="8" t="s">
        <v>17</v>
      </c>
      <c r="Q89" s="36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2.75">
      <c r="A90" s="37" t="s">
        <v>61</v>
      </c>
      <c r="B90" s="40"/>
      <c r="C90" s="8" t="s">
        <v>62</v>
      </c>
      <c r="D90" s="40"/>
      <c r="E90" s="40"/>
      <c r="F90" s="40"/>
      <c r="G90" s="40"/>
      <c r="H90" s="40"/>
      <c r="I90" s="40"/>
      <c r="J90" s="41"/>
      <c r="K90" s="74"/>
      <c r="L90" s="40"/>
      <c r="M90" s="40"/>
      <c r="N90" s="36"/>
      <c r="O90" s="43">
        <v>12</v>
      </c>
      <c r="P90" s="33">
        <v>9</v>
      </c>
      <c r="Q90" s="34">
        <f>O90+P90</f>
        <v>21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>
      <c r="A91" s="66" t="s">
        <v>63</v>
      </c>
      <c r="B91" s="9"/>
      <c r="C91" s="9"/>
      <c r="D91" s="9">
        <v>2</v>
      </c>
      <c r="E91" s="9">
        <v>4</v>
      </c>
      <c r="F91" s="9">
        <v>4</v>
      </c>
      <c r="G91" s="9">
        <v>8</v>
      </c>
      <c r="H91" s="9">
        <v>16</v>
      </c>
      <c r="I91" s="67">
        <v>12</v>
      </c>
      <c r="J91" s="41"/>
      <c r="K91" s="74"/>
      <c r="L91" s="75">
        <f aca="true" t="shared" si="13" ref="L91:M108">B91+D91+F91+H91+J91</f>
        <v>22</v>
      </c>
      <c r="M91" s="9">
        <f t="shared" si="13"/>
        <v>24</v>
      </c>
      <c r="N91" s="11">
        <f aca="true" t="shared" si="14" ref="N91:N108">L91+M91</f>
        <v>46</v>
      </c>
      <c r="O91" s="40"/>
      <c r="P91" s="8" t="s">
        <v>17</v>
      </c>
      <c r="Q91" s="36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>
      <c r="A92" s="32" t="s">
        <v>64</v>
      </c>
      <c r="B92" s="33"/>
      <c r="C92" s="33"/>
      <c r="D92" s="33"/>
      <c r="E92" s="33"/>
      <c r="F92" s="33"/>
      <c r="G92" s="33"/>
      <c r="H92" s="33"/>
      <c r="I92" s="38"/>
      <c r="J92" s="41"/>
      <c r="K92" s="74"/>
      <c r="L92" s="43">
        <f t="shared" si="13"/>
        <v>0</v>
      </c>
      <c r="M92" s="33">
        <f t="shared" si="13"/>
        <v>0</v>
      </c>
      <c r="N92" s="34">
        <f t="shared" si="14"/>
        <v>0</v>
      </c>
      <c r="O92" s="43">
        <v>11</v>
      </c>
      <c r="P92" s="33">
        <v>26</v>
      </c>
      <c r="Q92" s="34">
        <f>O92+P92</f>
        <v>37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>
      <c r="A93" s="32" t="s">
        <v>65</v>
      </c>
      <c r="B93" s="33"/>
      <c r="C93" s="33"/>
      <c r="D93" s="33"/>
      <c r="E93" s="33">
        <v>1</v>
      </c>
      <c r="F93" s="33">
        <v>3</v>
      </c>
      <c r="G93" s="33">
        <v>4</v>
      </c>
      <c r="H93" s="33">
        <v>5</v>
      </c>
      <c r="I93" s="38">
        <v>7</v>
      </c>
      <c r="J93" s="41"/>
      <c r="K93" s="74"/>
      <c r="L93" s="43">
        <f t="shared" si="13"/>
        <v>8</v>
      </c>
      <c r="M93" s="33">
        <f t="shared" si="13"/>
        <v>12</v>
      </c>
      <c r="N93" s="34">
        <f t="shared" si="14"/>
        <v>20</v>
      </c>
      <c r="O93" s="40"/>
      <c r="P93" s="8" t="s">
        <v>17</v>
      </c>
      <c r="Q93" s="36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32" t="s">
        <v>66</v>
      </c>
      <c r="B94" s="33"/>
      <c r="C94" s="33"/>
      <c r="D94" s="33"/>
      <c r="E94" s="33"/>
      <c r="F94" s="33"/>
      <c r="G94" s="33"/>
      <c r="H94" s="33"/>
      <c r="I94" s="38"/>
      <c r="J94" s="41"/>
      <c r="K94" s="74"/>
      <c r="L94" s="43">
        <f t="shared" si="13"/>
        <v>0</v>
      </c>
      <c r="M94" s="33">
        <f t="shared" si="13"/>
        <v>0</v>
      </c>
      <c r="N94" s="34">
        <f t="shared" si="14"/>
        <v>0</v>
      </c>
      <c r="O94" s="40"/>
      <c r="P94" s="8" t="s">
        <v>17</v>
      </c>
      <c r="Q94" s="36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75">
      <c r="A95" s="32" t="s">
        <v>67</v>
      </c>
      <c r="B95" s="33"/>
      <c r="C95" s="33"/>
      <c r="D95" s="33">
        <v>3</v>
      </c>
      <c r="E95" s="33">
        <v>1</v>
      </c>
      <c r="F95" s="33">
        <v>2</v>
      </c>
      <c r="G95" s="33">
        <v>3</v>
      </c>
      <c r="H95" s="33">
        <v>9</v>
      </c>
      <c r="I95" s="38">
        <v>5</v>
      </c>
      <c r="J95" s="41"/>
      <c r="K95" s="74"/>
      <c r="L95" s="43">
        <f t="shared" si="13"/>
        <v>14</v>
      </c>
      <c r="M95" s="33">
        <f t="shared" si="13"/>
        <v>9</v>
      </c>
      <c r="N95" s="34">
        <f t="shared" si="14"/>
        <v>23</v>
      </c>
      <c r="O95" s="43">
        <v>5</v>
      </c>
      <c r="P95" s="33">
        <v>6</v>
      </c>
      <c r="Q95" s="34">
        <f>O95+P95</f>
        <v>11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32" t="s">
        <v>294</v>
      </c>
      <c r="B96" s="33">
        <v>1</v>
      </c>
      <c r="C96" s="33"/>
      <c r="D96" s="33">
        <v>2</v>
      </c>
      <c r="E96" s="33">
        <v>1</v>
      </c>
      <c r="F96" s="33">
        <v>2</v>
      </c>
      <c r="G96" s="33">
        <v>2</v>
      </c>
      <c r="H96" s="33">
        <v>3</v>
      </c>
      <c r="I96" s="38">
        <v>3</v>
      </c>
      <c r="J96" s="41"/>
      <c r="K96" s="74"/>
      <c r="L96" s="43">
        <f>B96+D96+F96+H96+J96</f>
        <v>8</v>
      </c>
      <c r="M96" s="33">
        <f>C96+E96+G96+I96+K96</f>
        <v>6</v>
      </c>
      <c r="N96" s="34">
        <f>L96+M96</f>
        <v>14</v>
      </c>
      <c r="O96" s="40"/>
      <c r="P96" s="8" t="s">
        <v>17</v>
      </c>
      <c r="Q96" s="36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32" t="s">
        <v>68</v>
      </c>
      <c r="B97" s="33"/>
      <c r="C97" s="33"/>
      <c r="D97" s="33"/>
      <c r="E97" s="33">
        <v>2</v>
      </c>
      <c r="F97" s="33">
        <v>6</v>
      </c>
      <c r="G97" s="33">
        <v>17</v>
      </c>
      <c r="H97" s="33">
        <v>18</v>
      </c>
      <c r="I97" s="38">
        <v>51</v>
      </c>
      <c r="J97" s="41"/>
      <c r="K97" s="74"/>
      <c r="L97" s="43">
        <f t="shared" si="13"/>
        <v>24</v>
      </c>
      <c r="M97" s="33">
        <f t="shared" si="13"/>
        <v>70</v>
      </c>
      <c r="N97" s="34">
        <f t="shared" si="14"/>
        <v>94</v>
      </c>
      <c r="O97" s="40"/>
      <c r="P97" s="8" t="s">
        <v>17</v>
      </c>
      <c r="Q97" s="36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32" t="s">
        <v>289</v>
      </c>
      <c r="B98" s="33">
        <v>1</v>
      </c>
      <c r="C98" s="33"/>
      <c r="D98" s="33">
        <v>2</v>
      </c>
      <c r="E98" s="33"/>
      <c r="F98" s="33">
        <v>4</v>
      </c>
      <c r="G98" s="33">
        <v>3</v>
      </c>
      <c r="H98" s="33">
        <v>12</v>
      </c>
      <c r="I98" s="38">
        <v>3</v>
      </c>
      <c r="J98" s="41"/>
      <c r="K98" s="74"/>
      <c r="L98" s="43">
        <f t="shared" si="13"/>
        <v>19</v>
      </c>
      <c r="M98" s="33">
        <f t="shared" si="13"/>
        <v>6</v>
      </c>
      <c r="N98" s="34">
        <f t="shared" si="14"/>
        <v>25</v>
      </c>
      <c r="O98" s="40"/>
      <c r="P98" s="8" t="s">
        <v>17</v>
      </c>
      <c r="Q98" s="36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>
      <c r="A99" s="32" t="s">
        <v>255</v>
      </c>
      <c r="B99" s="33"/>
      <c r="C99" s="33"/>
      <c r="D99" s="33">
        <v>1</v>
      </c>
      <c r="E99" s="33">
        <v>2</v>
      </c>
      <c r="F99" s="33">
        <v>4</v>
      </c>
      <c r="G99" s="33">
        <v>2</v>
      </c>
      <c r="H99" s="33">
        <v>13</v>
      </c>
      <c r="I99" s="38">
        <v>14</v>
      </c>
      <c r="J99" s="41"/>
      <c r="K99" s="74"/>
      <c r="L99" s="43">
        <f>B99+D99+F99+H99+J99</f>
        <v>18</v>
      </c>
      <c r="M99" s="33">
        <f>C99+E99+G99+I99+K99</f>
        <v>18</v>
      </c>
      <c r="N99" s="34">
        <f>L99+M99</f>
        <v>36</v>
      </c>
      <c r="O99" s="40"/>
      <c r="P99" s="8" t="s">
        <v>17</v>
      </c>
      <c r="Q99" s="36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>
      <c r="A100" s="32" t="s">
        <v>69</v>
      </c>
      <c r="B100" s="33"/>
      <c r="C100" s="33"/>
      <c r="D100" s="33"/>
      <c r="E100" s="33">
        <v>1</v>
      </c>
      <c r="F100" s="33">
        <v>1</v>
      </c>
      <c r="G100" s="33">
        <v>9</v>
      </c>
      <c r="H100" s="33">
        <v>1</v>
      </c>
      <c r="I100" s="38">
        <v>52</v>
      </c>
      <c r="J100" s="41"/>
      <c r="K100" s="74"/>
      <c r="L100" s="43">
        <f t="shared" si="13"/>
        <v>2</v>
      </c>
      <c r="M100" s="33">
        <f t="shared" si="13"/>
        <v>62</v>
      </c>
      <c r="N100" s="34">
        <f t="shared" si="14"/>
        <v>64</v>
      </c>
      <c r="O100" s="40"/>
      <c r="P100" s="8" t="s">
        <v>17</v>
      </c>
      <c r="Q100" s="36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>
      <c r="A101" s="32" t="s">
        <v>70</v>
      </c>
      <c r="B101" s="33"/>
      <c r="C101" s="33"/>
      <c r="D101" s="33"/>
      <c r="E101" s="33"/>
      <c r="F101" s="33">
        <v>1</v>
      </c>
      <c r="G101" s="33"/>
      <c r="H101" s="33">
        <v>9</v>
      </c>
      <c r="I101" s="38">
        <v>8</v>
      </c>
      <c r="J101" s="41"/>
      <c r="K101" s="74"/>
      <c r="L101" s="43">
        <f t="shared" si="13"/>
        <v>10</v>
      </c>
      <c r="M101" s="33">
        <f t="shared" si="13"/>
        <v>8</v>
      </c>
      <c r="N101" s="34">
        <f t="shared" si="14"/>
        <v>18</v>
      </c>
      <c r="O101" s="43">
        <v>3</v>
      </c>
      <c r="P101" s="33">
        <v>1</v>
      </c>
      <c r="Q101" s="34">
        <f>O101+P101</f>
        <v>4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>
      <c r="A102" s="32" t="s">
        <v>71</v>
      </c>
      <c r="B102" s="33">
        <v>11</v>
      </c>
      <c r="C102" s="33"/>
      <c r="D102" s="33">
        <v>4</v>
      </c>
      <c r="E102" s="33">
        <v>7</v>
      </c>
      <c r="F102" s="33"/>
      <c r="G102" s="33">
        <v>1</v>
      </c>
      <c r="H102" s="33">
        <v>1</v>
      </c>
      <c r="I102" s="38"/>
      <c r="J102" s="41"/>
      <c r="K102" s="74"/>
      <c r="L102" s="43">
        <f t="shared" si="13"/>
        <v>16</v>
      </c>
      <c r="M102" s="33">
        <f t="shared" si="13"/>
        <v>8</v>
      </c>
      <c r="N102" s="34">
        <f t="shared" si="14"/>
        <v>24</v>
      </c>
      <c r="O102" s="40"/>
      <c r="P102" s="8" t="s">
        <v>17</v>
      </c>
      <c r="Q102" s="36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>
      <c r="A103" s="53" t="s">
        <v>279</v>
      </c>
      <c r="B103" s="54"/>
      <c r="C103" s="54"/>
      <c r="D103" s="54"/>
      <c r="E103" s="54"/>
      <c r="F103" s="54"/>
      <c r="G103" s="54"/>
      <c r="H103" s="54"/>
      <c r="I103" s="51"/>
      <c r="J103" s="41"/>
      <c r="K103" s="74"/>
      <c r="L103" s="43">
        <f aca="true" t="shared" si="15" ref="L103:M107">B103+D103+F103+H103+J103</f>
        <v>0</v>
      </c>
      <c r="M103" s="33">
        <f t="shared" si="15"/>
        <v>0</v>
      </c>
      <c r="N103" s="34">
        <f>L103+M103</f>
        <v>0</v>
      </c>
      <c r="O103" s="40"/>
      <c r="P103" s="8" t="s">
        <v>17</v>
      </c>
      <c r="Q103" s="36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>
      <c r="A104" s="53" t="s">
        <v>283</v>
      </c>
      <c r="B104" s="54">
        <v>1</v>
      </c>
      <c r="C104" s="54">
        <v>2</v>
      </c>
      <c r="D104" s="54">
        <v>2</v>
      </c>
      <c r="E104" s="54">
        <v>2</v>
      </c>
      <c r="F104" s="54">
        <v>1</v>
      </c>
      <c r="G104" s="54">
        <v>2</v>
      </c>
      <c r="H104" s="54"/>
      <c r="I104" s="51"/>
      <c r="J104" s="41"/>
      <c r="K104" s="74"/>
      <c r="L104" s="43">
        <f t="shared" si="15"/>
        <v>4</v>
      </c>
      <c r="M104" s="33">
        <f t="shared" si="15"/>
        <v>6</v>
      </c>
      <c r="N104" s="34">
        <f>L104+M104</f>
        <v>10</v>
      </c>
      <c r="O104" s="40"/>
      <c r="P104" s="8" t="s">
        <v>17</v>
      </c>
      <c r="Q104" s="36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>
      <c r="A105" s="53" t="s">
        <v>291</v>
      </c>
      <c r="B105" s="54">
        <v>1</v>
      </c>
      <c r="C105" s="54"/>
      <c r="D105" s="54"/>
      <c r="E105" s="54">
        <v>1</v>
      </c>
      <c r="F105" s="54"/>
      <c r="G105" s="54"/>
      <c r="H105" s="54"/>
      <c r="I105" s="51"/>
      <c r="J105" s="41"/>
      <c r="K105" s="74"/>
      <c r="L105" s="43">
        <f>B105+D105+F105+H105+J105</f>
        <v>1</v>
      </c>
      <c r="M105" s="33">
        <f>C105+E105+G105+I105+K105</f>
        <v>1</v>
      </c>
      <c r="N105" s="34">
        <f>L105+M105</f>
        <v>2</v>
      </c>
      <c r="O105" s="40"/>
      <c r="P105" s="8" t="s">
        <v>17</v>
      </c>
      <c r="Q105" s="36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>
      <c r="A106" s="53" t="s">
        <v>285</v>
      </c>
      <c r="B106" s="54"/>
      <c r="C106" s="54">
        <v>1</v>
      </c>
      <c r="D106" s="54"/>
      <c r="E106" s="54"/>
      <c r="F106" s="54"/>
      <c r="G106" s="54"/>
      <c r="H106" s="54"/>
      <c r="I106" s="51"/>
      <c r="J106" s="41"/>
      <c r="K106" s="74"/>
      <c r="L106" s="43">
        <f t="shared" si="15"/>
        <v>0</v>
      </c>
      <c r="M106" s="33">
        <f t="shared" si="15"/>
        <v>1</v>
      </c>
      <c r="N106" s="34">
        <f>L106+M106</f>
        <v>1</v>
      </c>
      <c r="O106" s="40"/>
      <c r="P106" s="8" t="s">
        <v>17</v>
      </c>
      <c r="Q106" s="36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>
      <c r="A107" s="53" t="s">
        <v>284</v>
      </c>
      <c r="B107" s="54"/>
      <c r="C107" s="54">
        <v>3</v>
      </c>
      <c r="D107" s="54"/>
      <c r="E107" s="54">
        <v>1</v>
      </c>
      <c r="F107" s="54"/>
      <c r="G107" s="54"/>
      <c r="H107" s="54"/>
      <c r="I107" s="51"/>
      <c r="J107" s="41"/>
      <c r="K107" s="74"/>
      <c r="L107" s="43">
        <f t="shared" si="15"/>
        <v>0</v>
      </c>
      <c r="M107" s="33">
        <f t="shared" si="15"/>
        <v>4</v>
      </c>
      <c r="N107" s="34">
        <f>L107+M107</f>
        <v>4</v>
      </c>
      <c r="O107" s="40"/>
      <c r="P107" s="8" t="s">
        <v>17</v>
      </c>
      <c r="Q107" s="36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3.5" thickBot="1">
      <c r="A108" s="81" t="s">
        <v>72</v>
      </c>
      <c r="B108" s="82"/>
      <c r="C108" s="82">
        <v>1</v>
      </c>
      <c r="D108" s="82"/>
      <c r="E108" s="82"/>
      <c r="F108" s="82"/>
      <c r="G108" s="82"/>
      <c r="H108" s="82"/>
      <c r="I108" s="83"/>
      <c r="J108" s="84"/>
      <c r="K108" s="85"/>
      <c r="L108" s="86">
        <f t="shared" si="13"/>
        <v>0</v>
      </c>
      <c r="M108" s="82">
        <f t="shared" si="13"/>
        <v>1</v>
      </c>
      <c r="N108" s="87">
        <f t="shared" si="14"/>
        <v>1</v>
      </c>
      <c r="O108" s="64"/>
      <c r="P108" s="88" t="s">
        <v>17</v>
      </c>
      <c r="Q108" s="65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2.75">
      <c r="A109" s="23" t="s">
        <v>45</v>
      </c>
      <c r="B109" s="27">
        <f aca="true" t="shared" si="16" ref="B109:M109">SUM(B88:B108)</f>
        <v>16</v>
      </c>
      <c r="C109" s="27">
        <f t="shared" si="16"/>
        <v>9</v>
      </c>
      <c r="D109" s="27">
        <f t="shared" si="16"/>
        <v>18</v>
      </c>
      <c r="E109" s="27">
        <f t="shared" si="16"/>
        <v>27</v>
      </c>
      <c r="F109" s="27">
        <f t="shared" si="16"/>
        <v>28</v>
      </c>
      <c r="G109" s="27">
        <f t="shared" si="16"/>
        <v>53</v>
      </c>
      <c r="H109" s="27">
        <f t="shared" si="16"/>
        <v>87</v>
      </c>
      <c r="I109" s="27">
        <f t="shared" si="16"/>
        <v>155</v>
      </c>
      <c r="J109" s="27">
        <f t="shared" si="16"/>
        <v>0</v>
      </c>
      <c r="K109" s="27">
        <f t="shared" si="16"/>
        <v>0</v>
      </c>
      <c r="L109" s="27">
        <f t="shared" si="16"/>
        <v>149</v>
      </c>
      <c r="M109" s="27">
        <f t="shared" si="16"/>
        <v>244</v>
      </c>
      <c r="N109" s="24"/>
      <c r="O109" s="76">
        <f>SUM(O88:O108)</f>
        <v>31</v>
      </c>
      <c r="P109" s="27">
        <f>SUM(P88:P108)</f>
        <v>42</v>
      </c>
      <c r="Q109" s="28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3.5" thickBot="1">
      <c r="A110" s="19" t="s">
        <v>73</v>
      </c>
      <c r="B110" s="77"/>
      <c r="C110" s="70">
        <f>B109+C109</f>
        <v>25</v>
      </c>
      <c r="D110" s="77"/>
      <c r="E110" s="70">
        <f>D109+E109</f>
        <v>45</v>
      </c>
      <c r="F110" s="77"/>
      <c r="G110" s="70">
        <f>F109+G109</f>
        <v>81</v>
      </c>
      <c r="H110" s="77"/>
      <c r="I110" s="70">
        <f>H109+I109</f>
        <v>242</v>
      </c>
      <c r="J110" s="77"/>
      <c r="K110" s="70">
        <f>J109+K109</f>
        <v>0</v>
      </c>
      <c r="L110" s="77"/>
      <c r="M110" s="70">
        <f>L109+M109</f>
        <v>393</v>
      </c>
      <c r="N110" s="71">
        <f>SUM(N88:N108)</f>
        <v>393</v>
      </c>
      <c r="O110" s="78"/>
      <c r="P110" s="70">
        <f>O109+P109</f>
        <v>73</v>
      </c>
      <c r="Q110" s="73">
        <f>SUM(Q88:Q108)</f>
        <v>73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2.75">
      <c r="A113" s="12" t="s">
        <v>46</v>
      </c>
      <c r="B113" s="1"/>
      <c r="C113" s="1"/>
      <c r="D113" s="1"/>
      <c r="E113" s="1"/>
      <c r="F113" s="1"/>
      <c r="G113" s="1"/>
      <c r="H113" s="61"/>
      <c r="I113" s="61" t="s">
        <v>299</v>
      </c>
      <c r="J113" s="1"/>
      <c r="K113" s="1"/>
      <c r="L113" s="1"/>
      <c r="M113" s="1"/>
      <c r="N113" s="1"/>
      <c r="O113" s="1"/>
      <c r="P113" s="1"/>
      <c r="Q113" s="14" t="s">
        <v>101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2.75">
      <c r="A114" s="12" t="s">
        <v>5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82" t="s">
        <v>298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2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3.5" thickBo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2.75">
      <c r="A117" s="15" t="s">
        <v>6</v>
      </c>
      <c r="B117" s="188" t="s">
        <v>7</v>
      </c>
      <c r="C117" s="188"/>
      <c r="D117" s="188" t="s">
        <v>8</v>
      </c>
      <c r="E117" s="188"/>
      <c r="F117" s="188" t="s">
        <v>9</v>
      </c>
      <c r="G117" s="188"/>
      <c r="H117" s="188" t="s">
        <v>10</v>
      </c>
      <c r="I117" s="188"/>
      <c r="J117" s="188" t="s">
        <v>11</v>
      </c>
      <c r="K117" s="188"/>
      <c r="L117" s="188" t="s">
        <v>12</v>
      </c>
      <c r="M117" s="188"/>
      <c r="N117" s="184"/>
      <c r="O117" s="183" t="s">
        <v>13</v>
      </c>
      <c r="P117" s="188"/>
      <c r="Q117" s="184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3.5" thickBot="1">
      <c r="A118" s="19" t="s">
        <v>80</v>
      </c>
      <c r="B118" s="20" t="s">
        <v>14</v>
      </c>
      <c r="C118" s="20" t="s">
        <v>15</v>
      </c>
      <c r="D118" s="20" t="s">
        <v>14</v>
      </c>
      <c r="E118" s="20" t="s">
        <v>15</v>
      </c>
      <c r="F118" s="20" t="s">
        <v>14</v>
      </c>
      <c r="G118" s="20" t="s">
        <v>15</v>
      </c>
      <c r="H118" s="20" t="s">
        <v>14</v>
      </c>
      <c r="I118" s="20" t="s">
        <v>15</v>
      </c>
      <c r="J118" s="3" t="s">
        <v>14</v>
      </c>
      <c r="K118" s="3" t="s">
        <v>15</v>
      </c>
      <c r="L118" s="20" t="s">
        <v>14</v>
      </c>
      <c r="M118" s="20" t="s">
        <v>15</v>
      </c>
      <c r="N118" s="21" t="s">
        <v>16</v>
      </c>
      <c r="O118" s="22" t="s">
        <v>14</v>
      </c>
      <c r="P118" s="20" t="s">
        <v>15</v>
      </c>
      <c r="Q118" s="21" t="s">
        <v>16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2.75">
      <c r="A119" s="23" t="s">
        <v>247</v>
      </c>
      <c r="B119" s="24"/>
      <c r="C119" s="25"/>
      <c r="D119" s="25"/>
      <c r="E119" s="25"/>
      <c r="F119" s="25"/>
      <c r="G119" s="25"/>
      <c r="H119" s="25"/>
      <c r="I119" s="26"/>
      <c r="J119" s="27">
        <v>98</v>
      </c>
      <c r="K119" s="27">
        <v>14</v>
      </c>
      <c r="L119" s="27">
        <f aca="true" t="shared" si="17" ref="L119:M121">B119+D119+F119+H119+J119</f>
        <v>98</v>
      </c>
      <c r="M119" s="27">
        <f t="shared" si="17"/>
        <v>14</v>
      </c>
      <c r="N119" s="28">
        <f>L119+M119</f>
        <v>112</v>
      </c>
      <c r="O119" s="29"/>
      <c r="P119" s="30" t="s">
        <v>17</v>
      </c>
      <c r="Q119" s="3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2.75">
      <c r="A120" s="32" t="s">
        <v>81</v>
      </c>
      <c r="B120" s="33">
        <v>6</v>
      </c>
      <c r="C120" s="33">
        <v>2</v>
      </c>
      <c r="D120" s="33">
        <v>4</v>
      </c>
      <c r="E120" s="33">
        <v>1</v>
      </c>
      <c r="F120" s="33">
        <v>1</v>
      </c>
      <c r="G120" s="33"/>
      <c r="H120" s="33">
        <v>1</v>
      </c>
      <c r="I120" s="38"/>
      <c r="J120" s="51"/>
      <c r="K120" s="50"/>
      <c r="L120" s="43">
        <f>B120+D120+F120+H120+J120</f>
        <v>12</v>
      </c>
      <c r="M120" s="33">
        <f>C120+E120+G120+I120+K120</f>
        <v>3</v>
      </c>
      <c r="N120" s="34">
        <f>L120+M120</f>
        <v>15</v>
      </c>
      <c r="O120" s="35"/>
      <c r="P120" s="8" t="s">
        <v>17</v>
      </c>
      <c r="Q120" s="36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>
      <c r="A121" s="32" t="s">
        <v>82</v>
      </c>
      <c r="B121" s="54">
        <v>4</v>
      </c>
      <c r="C121" s="54">
        <v>2</v>
      </c>
      <c r="D121" s="54">
        <v>24</v>
      </c>
      <c r="E121" s="54">
        <v>3</v>
      </c>
      <c r="F121" s="54">
        <v>30</v>
      </c>
      <c r="G121" s="54">
        <v>4</v>
      </c>
      <c r="H121" s="54">
        <v>57</v>
      </c>
      <c r="I121" s="51">
        <v>8</v>
      </c>
      <c r="J121" s="41"/>
      <c r="K121" s="74"/>
      <c r="L121" s="50">
        <f t="shared" si="17"/>
        <v>115</v>
      </c>
      <c r="M121" s="54">
        <f t="shared" si="17"/>
        <v>17</v>
      </c>
      <c r="N121" s="56">
        <f>L121+M121</f>
        <v>132</v>
      </c>
      <c r="O121" s="42">
        <v>36</v>
      </c>
      <c r="P121" s="33">
        <v>6</v>
      </c>
      <c r="Q121" s="34">
        <f>O121+P121</f>
        <v>42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>
      <c r="A122" s="37" t="s">
        <v>265</v>
      </c>
      <c r="B122" s="38"/>
      <c r="C122" s="39"/>
      <c r="D122" s="8" t="s">
        <v>22</v>
      </c>
      <c r="E122" s="40"/>
      <c r="F122" s="40"/>
      <c r="G122" s="40"/>
      <c r="H122" s="40"/>
      <c r="I122" s="40"/>
      <c r="J122" s="41"/>
      <c r="K122" s="74"/>
      <c r="L122" s="40"/>
      <c r="M122" s="40"/>
      <c r="N122" s="36"/>
      <c r="O122" s="42">
        <v>26</v>
      </c>
      <c r="P122" s="33">
        <v>10</v>
      </c>
      <c r="Q122" s="34">
        <f>O122+P122</f>
        <v>36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>
      <c r="A123" s="32" t="s">
        <v>83</v>
      </c>
      <c r="B123" s="9"/>
      <c r="C123" s="9"/>
      <c r="D123" s="9">
        <v>9</v>
      </c>
      <c r="E123" s="9"/>
      <c r="F123" s="9">
        <v>11</v>
      </c>
      <c r="G123" s="9"/>
      <c r="H123" s="9">
        <v>20</v>
      </c>
      <c r="I123" s="67">
        <v>2</v>
      </c>
      <c r="J123" s="41"/>
      <c r="K123" s="74"/>
      <c r="L123" s="75">
        <f>B123+D123+F123+H123+J123</f>
        <v>40</v>
      </c>
      <c r="M123" s="9">
        <f>C123+E123+G123+I123+K123</f>
        <v>2</v>
      </c>
      <c r="N123" s="11">
        <f>L123+M123</f>
        <v>42</v>
      </c>
      <c r="O123" s="89"/>
      <c r="P123" s="40" t="s">
        <v>84</v>
      </c>
      <c r="Q123" s="36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2.75">
      <c r="A124" s="53" t="s">
        <v>280</v>
      </c>
      <c r="B124" s="33"/>
      <c r="C124" s="33">
        <v>1</v>
      </c>
      <c r="D124" s="33">
        <v>4</v>
      </c>
      <c r="E124" s="33">
        <v>2</v>
      </c>
      <c r="F124" s="33">
        <v>2</v>
      </c>
      <c r="G124" s="33">
        <v>2</v>
      </c>
      <c r="H124" s="33">
        <v>1</v>
      </c>
      <c r="I124" s="33">
        <v>7</v>
      </c>
      <c r="J124" s="41"/>
      <c r="K124" s="74"/>
      <c r="L124" s="75">
        <f>B124+D124+F124+H124+J124</f>
        <v>7</v>
      </c>
      <c r="M124" s="9">
        <f>C124+E124+G124+I124+K124</f>
        <v>12</v>
      </c>
      <c r="N124" s="11">
        <f>L124+M124</f>
        <v>19</v>
      </c>
      <c r="O124" s="35"/>
      <c r="P124" s="8" t="s">
        <v>17</v>
      </c>
      <c r="Q124" s="36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2.75">
      <c r="A125" s="53" t="s">
        <v>232</v>
      </c>
      <c r="B125" s="40"/>
      <c r="C125" s="39"/>
      <c r="D125" s="8" t="s">
        <v>22</v>
      </c>
      <c r="E125" s="40"/>
      <c r="F125" s="40"/>
      <c r="G125" s="40"/>
      <c r="H125" s="40"/>
      <c r="I125" s="40"/>
      <c r="J125" s="41"/>
      <c r="K125" s="74"/>
      <c r="L125" s="40"/>
      <c r="M125" s="40"/>
      <c r="N125" s="36"/>
      <c r="O125" s="42">
        <v>28</v>
      </c>
      <c r="P125" s="33">
        <v>13</v>
      </c>
      <c r="Q125" s="34">
        <f>O125+P125</f>
        <v>41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>
      <c r="A126" s="53" t="s">
        <v>85</v>
      </c>
      <c r="B126" s="54">
        <v>11</v>
      </c>
      <c r="C126" s="54">
        <v>3</v>
      </c>
      <c r="D126" s="54">
        <v>10</v>
      </c>
      <c r="E126" s="54">
        <v>11</v>
      </c>
      <c r="F126" s="54">
        <v>32</v>
      </c>
      <c r="G126" s="54">
        <v>27</v>
      </c>
      <c r="H126" s="54">
        <v>59</v>
      </c>
      <c r="I126" s="51">
        <v>36</v>
      </c>
      <c r="J126" s="41"/>
      <c r="K126" s="74"/>
      <c r="L126" s="50">
        <f>B126+D126+F126+H126+J126</f>
        <v>112</v>
      </c>
      <c r="M126" s="54">
        <f>C126+E126+G126+I126+K126</f>
        <v>77</v>
      </c>
      <c r="N126" s="56">
        <f>L126+M126</f>
        <v>189</v>
      </c>
      <c r="O126" s="185" t="s">
        <v>233</v>
      </c>
      <c r="P126" s="186"/>
      <c r="Q126" s="187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75">
      <c r="A127" s="37" t="s">
        <v>258</v>
      </c>
      <c r="B127" s="40"/>
      <c r="C127" s="39"/>
      <c r="D127" s="8" t="s">
        <v>22</v>
      </c>
      <c r="E127" s="40"/>
      <c r="F127" s="40"/>
      <c r="G127" s="40"/>
      <c r="H127" s="40"/>
      <c r="I127" s="40"/>
      <c r="J127" s="41"/>
      <c r="K127" s="74"/>
      <c r="L127" s="40"/>
      <c r="M127" s="40"/>
      <c r="N127" s="36"/>
      <c r="O127" s="42">
        <v>64</v>
      </c>
      <c r="P127" s="33">
        <v>22</v>
      </c>
      <c r="Q127" s="34">
        <f>O127+P127</f>
        <v>86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2.75">
      <c r="A128" s="66" t="s">
        <v>86</v>
      </c>
      <c r="B128" s="9">
        <v>8</v>
      </c>
      <c r="C128" s="9">
        <v>1</v>
      </c>
      <c r="D128" s="9">
        <v>43</v>
      </c>
      <c r="E128" s="9">
        <v>11</v>
      </c>
      <c r="F128" s="9">
        <v>52</v>
      </c>
      <c r="G128" s="9">
        <v>17</v>
      </c>
      <c r="H128" s="9">
        <v>149</v>
      </c>
      <c r="I128" s="67">
        <v>32</v>
      </c>
      <c r="J128" s="41"/>
      <c r="K128" s="74"/>
      <c r="L128" s="75">
        <f aca="true" t="shared" si="18" ref="L128:M131">B128+D128+F128+H128+J128</f>
        <v>252</v>
      </c>
      <c r="M128" s="9">
        <f t="shared" si="18"/>
        <v>61</v>
      </c>
      <c r="N128" s="11">
        <f>L128+M128</f>
        <v>313</v>
      </c>
      <c r="O128" s="89"/>
      <c r="P128" s="40" t="s">
        <v>87</v>
      </c>
      <c r="Q128" s="36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>
      <c r="A129" s="32" t="s">
        <v>88</v>
      </c>
      <c r="B129" s="33">
        <v>7</v>
      </c>
      <c r="C129" s="33">
        <v>3</v>
      </c>
      <c r="D129" s="33">
        <v>20</v>
      </c>
      <c r="E129" s="33">
        <v>1</v>
      </c>
      <c r="F129" s="33">
        <v>30</v>
      </c>
      <c r="G129" s="33">
        <v>2</v>
      </c>
      <c r="H129" s="33">
        <v>52</v>
      </c>
      <c r="I129" s="38">
        <v>4</v>
      </c>
      <c r="J129" s="41"/>
      <c r="K129" s="74"/>
      <c r="L129" s="43">
        <f t="shared" si="18"/>
        <v>109</v>
      </c>
      <c r="M129" s="33">
        <f t="shared" si="18"/>
        <v>10</v>
      </c>
      <c r="N129" s="34">
        <f>L129+M129</f>
        <v>119</v>
      </c>
      <c r="O129" s="89"/>
      <c r="P129" s="40" t="s">
        <v>89</v>
      </c>
      <c r="Q129" s="36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>
      <c r="A130" s="32" t="s">
        <v>90</v>
      </c>
      <c r="B130" s="33">
        <v>1</v>
      </c>
      <c r="C130" s="33"/>
      <c r="D130" s="33">
        <v>18</v>
      </c>
      <c r="E130" s="33">
        <v>2</v>
      </c>
      <c r="F130" s="33">
        <v>41</v>
      </c>
      <c r="G130" s="33">
        <v>2</v>
      </c>
      <c r="H130" s="33">
        <v>104</v>
      </c>
      <c r="I130" s="38">
        <v>11</v>
      </c>
      <c r="J130" s="41"/>
      <c r="K130" s="74"/>
      <c r="L130" s="43">
        <f t="shared" si="18"/>
        <v>164</v>
      </c>
      <c r="M130" s="33">
        <f t="shared" si="18"/>
        <v>15</v>
      </c>
      <c r="N130" s="34">
        <f>L130+M130</f>
        <v>179</v>
      </c>
      <c r="O130" s="89"/>
      <c r="P130" s="40" t="s">
        <v>87</v>
      </c>
      <c r="Q130" s="36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75">
      <c r="A131" s="53" t="s">
        <v>91</v>
      </c>
      <c r="B131" s="54">
        <v>8</v>
      </c>
      <c r="C131" s="54"/>
      <c r="D131" s="54">
        <v>31</v>
      </c>
      <c r="E131" s="54">
        <v>2</v>
      </c>
      <c r="F131" s="54">
        <v>47</v>
      </c>
      <c r="G131" s="54">
        <v>8</v>
      </c>
      <c r="H131" s="54">
        <v>84</v>
      </c>
      <c r="I131" s="51">
        <v>12</v>
      </c>
      <c r="J131" s="41"/>
      <c r="K131" s="74"/>
      <c r="L131" s="50">
        <f t="shared" si="18"/>
        <v>170</v>
      </c>
      <c r="M131" s="54">
        <f t="shared" si="18"/>
        <v>22</v>
      </c>
      <c r="N131" s="56">
        <f>L131+M131</f>
        <v>192</v>
      </c>
      <c r="O131" s="89"/>
      <c r="P131" s="40" t="s">
        <v>89</v>
      </c>
      <c r="Q131" s="36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2.75">
      <c r="A132" s="37" t="s">
        <v>92</v>
      </c>
      <c r="B132" s="40"/>
      <c r="C132" s="39"/>
      <c r="D132" s="8" t="s">
        <v>22</v>
      </c>
      <c r="E132" s="40"/>
      <c r="F132" s="40"/>
      <c r="G132" s="40"/>
      <c r="H132" s="40"/>
      <c r="I132" s="40"/>
      <c r="J132" s="41"/>
      <c r="K132" s="74"/>
      <c r="L132" s="40"/>
      <c r="M132" s="40"/>
      <c r="N132" s="36"/>
      <c r="O132" s="42">
        <v>138</v>
      </c>
      <c r="P132" s="33">
        <v>28</v>
      </c>
      <c r="Q132" s="34">
        <f>O132+P132</f>
        <v>166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2.75">
      <c r="A133" s="37" t="s">
        <v>93</v>
      </c>
      <c r="B133" s="40"/>
      <c r="C133" s="39"/>
      <c r="D133" s="8" t="s">
        <v>22</v>
      </c>
      <c r="E133" s="40"/>
      <c r="F133" s="40"/>
      <c r="G133" s="40"/>
      <c r="H133" s="40"/>
      <c r="I133" s="40"/>
      <c r="J133" s="41"/>
      <c r="K133" s="74"/>
      <c r="L133" s="40"/>
      <c r="M133" s="40"/>
      <c r="N133" s="36"/>
      <c r="O133" s="42">
        <v>27</v>
      </c>
      <c r="P133" s="33">
        <v>13</v>
      </c>
      <c r="Q133" s="34">
        <f>O133+P133</f>
        <v>40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2.75">
      <c r="A134" s="66" t="s">
        <v>94</v>
      </c>
      <c r="B134" s="9">
        <v>7</v>
      </c>
      <c r="C134" s="9"/>
      <c r="D134" s="9">
        <v>16</v>
      </c>
      <c r="E134" s="9">
        <v>6</v>
      </c>
      <c r="F134" s="9">
        <v>21</v>
      </c>
      <c r="G134" s="9">
        <v>11</v>
      </c>
      <c r="H134" s="9">
        <v>32</v>
      </c>
      <c r="I134" s="67">
        <v>18</v>
      </c>
      <c r="J134" s="41"/>
      <c r="K134" s="74"/>
      <c r="L134" s="75">
        <f>B134+D134+F134+H134+J134</f>
        <v>76</v>
      </c>
      <c r="M134" s="9">
        <f>C134+E134+G134+I134+K134</f>
        <v>35</v>
      </c>
      <c r="N134" s="11">
        <f>L134+M134</f>
        <v>111</v>
      </c>
      <c r="O134" s="89"/>
      <c r="P134" s="40" t="s">
        <v>95</v>
      </c>
      <c r="Q134" s="36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2.75">
      <c r="A135" s="53" t="s">
        <v>96</v>
      </c>
      <c r="B135" s="54">
        <v>6</v>
      </c>
      <c r="C135" s="54"/>
      <c r="D135" s="54">
        <v>5</v>
      </c>
      <c r="E135" s="54">
        <v>2</v>
      </c>
      <c r="F135" s="54">
        <v>10</v>
      </c>
      <c r="G135" s="54">
        <v>7</v>
      </c>
      <c r="H135" s="54">
        <v>16</v>
      </c>
      <c r="I135" s="51">
        <v>11</v>
      </c>
      <c r="J135" s="41"/>
      <c r="K135" s="74"/>
      <c r="L135" s="50">
        <f>B135+D135+F135+H135+J135</f>
        <v>37</v>
      </c>
      <c r="M135" s="54">
        <f>C135+E135+G135+I135+K135</f>
        <v>20</v>
      </c>
      <c r="N135" s="56">
        <f>L135+M135</f>
        <v>57</v>
      </c>
      <c r="O135" s="35"/>
      <c r="P135" s="8" t="s">
        <v>17</v>
      </c>
      <c r="Q135" s="36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2.75">
      <c r="A136" s="37" t="s">
        <v>97</v>
      </c>
      <c r="B136" s="40"/>
      <c r="C136" s="39"/>
      <c r="D136" s="8" t="s">
        <v>22</v>
      </c>
      <c r="E136" s="40"/>
      <c r="F136" s="40"/>
      <c r="G136" s="40"/>
      <c r="H136" s="40"/>
      <c r="I136" s="40"/>
      <c r="J136" s="41"/>
      <c r="K136" s="74"/>
      <c r="L136" s="40"/>
      <c r="M136" s="40"/>
      <c r="N136" s="36"/>
      <c r="O136" s="42">
        <v>34</v>
      </c>
      <c r="P136" s="33">
        <v>18</v>
      </c>
      <c r="Q136" s="34">
        <f>O136+P136</f>
        <v>52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2.75">
      <c r="A137" s="66" t="s">
        <v>98</v>
      </c>
      <c r="B137" s="9">
        <v>24</v>
      </c>
      <c r="C137" s="9">
        <v>2</v>
      </c>
      <c r="D137" s="9">
        <v>48</v>
      </c>
      <c r="E137" s="9">
        <v>9</v>
      </c>
      <c r="F137" s="9">
        <v>119</v>
      </c>
      <c r="G137" s="9">
        <v>9</v>
      </c>
      <c r="H137" s="9">
        <v>266</v>
      </c>
      <c r="I137" s="67">
        <v>42</v>
      </c>
      <c r="J137" s="41"/>
      <c r="K137" s="74"/>
      <c r="L137" s="75">
        <f>B137+D137+F137+H137+J137</f>
        <v>457</v>
      </c>
      <c r="M137" s="9">
        <f>C137+E137+G137+I137+K137</f>
        <v>62</v>
      </c>
      <c r="N137" s="11">
        <f>L137+M137</f>
        <v>519</v>
      </c>
      <c r="O137" s="42">
        <v>100</v>
      </c>
      <c r="P137" s="33">
        <v>19</v>
      </c>
      <c r="Q137" s="34">
        <f>O137+P137</f>
        <v>119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2.75">
      <c r="A138" s="90" t="s">
        <v>241</v>
      </c>
      <c r="B138" s="33">
        <v>3</v>
      </c>
      <c r="C138" s="33"/>
      <c r="D138" s="33">
        <v>4</v>
      </c>
      <c r="E138" s="33"/>
      <c r="F138" s="33">
        <v>12</v>
      </c>
      <c r="G138" s="33"/>
      <c r="H138" s="33">
        <v>7</v>
      </c>
      <c r="I138" s="33">
        <v>1</v>
      </c>
      <c r="J138" s="10"/>
      <c r="K138" s="10"/>
      <c r="L138" s="33">
        <f>B138+D138+F138+H138+J138</f>
        <v>26</v>
      </c>
      <c r="M138" s="9">
        <f>C138+E138+G138+I138+K138</f>
        <v>1</v>
      </c>
      <c r="N138" s="11">
        <f>L138+M138</f>
        <v>27</v>
      </c>
      <c r="O138" s="35"/>
      <c r="P138" s="8" t="s">
        <v>17</v>
      </c>
      <c r="Q138" s="36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3.5" thickBot="1">
      <c r="A139" s="92" t="s">
        <v>99</v>
      </c>
      <c r="B139" s="83"/>
      <c r="C139" s="64"/>
      <c r="D139" s="8" t="s">
        <v>22</v>
      </c>
      <c r="E139" s="64"/>
      <c r="F139" s="64"/>
      <c r="G139" s="64"/>
      <c r="H139" s="64"/>
      <c r="I139" s="64"/>
      <c r="J139" s="63"/>
      <c r="K139" s="63"/>
      <c r="L139" s="64"/>
      <c r="M139" s="64"/>
      <c r="N139" s="65"/>
      <c r="O139" s="42">
        <v>10</v>
      </c>
      <c r="P139" s="33">
        <v>3</v>
      </c>
      <c r="Q139" s="34">
        <f>O139+P139</f>
        <v>13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2.75">
      <c r="A140" s="23" t="s">
        <v>45</v>
      </c>
      <c r="B140" s="27">
        <f aca="true" t="shared" si="19" ref="B140:M140">SUM(B119:B139)</f>
        <v>85</v>
      </c>
      <c r="C140" s="27">
        <f t="shared" si="19"/>
        <v>14</v>
      </c>
      <c r="D140" s="27">
        <f t="shared" si="19"/>
        <v>236</v>
      </c>
      <c r="E140" s="27">
        <f t="shared" si="19"/>
        <v>50</v>
      </c>
      <c r="F140" s="27">
        <f t="shared" si="19"/>
        <v>408</v>
      </c>
      <c r="G140" s="27">
        <f t="shared" si="19"/>
        <v>89</v>
      </c>
      <c r="H140" s="27">
        <f t="shared" si="19"/>
        <v>848</v>
      </c>
      <c r="I140" s="27">
        <f t="shared" si="19"/>
        <v>184</v>
      </c>
      <c r="J140" s="27">
        <f t="shared" si="19"/>
        <v>98</v>
      </c>
      <c r="K140" s="27">
        <f t="shared" si="19"/>
        <v>14</v>
      </c>
      <c r="L140" s="27">
        <f t="shared" si="19"/>
        <v>1675</v>
      </c>
      <c r="M140" s="27">
        <f t="shared" si="19"/>
        <v>351</v>
      </c>
      <c r="N140" s="24"/>
      <c r="O140" s="76">
        <f>SUM(O119:O139)</f>
        <v>463</v>
      </c>
      <c r="P140" s="27">
        <f>SUM(P119:P139)</f>
        <v>132</v>
      </c>
      <c r="Q140" s="28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3.5" thickBot="1">
      <c r="A141" s="19" t="s">
        <v>100</v>
      </c>
      <c r="B141" s="77"/>
      <c r="C141" s="70">
        <f>B140+C140</f>
        <v>99</v>
      </c>
      <c r="D141" s="77"/>
      <c r="E141" s="70">
        <f>D140+E140</f>
        <v>286</v>
      </c>
      <c r="F141" s="77"/>
      <c r="G141" s="70">
        <f>F140+G140</f>
        <v>497</v>
      </c>
      <c r="H141" s="77"/>
      <c r="I141" s="70">
        <f>H140+I140</f>
        <v>1032</v>
      </c>
      <c r="J141" s="77"/>
      <c r="K141" s="70">
        <f>J140+K140</f>
        <v>112</v>
      </c>
      <c r="L141" s="77"/>
      <c r="M141" s="70">
        <f>L140+M140</f>
        <v>2026</v>
      </c>
      <c r="N141" s="20">
        <f>SUM(N119:N139)</f>
        <v>2026</v>
      </c>
      <c r="O141" s="78"/>
      <c r="P141" s="70">
        <f>O140+P140</f>
        <v>595</v>
      </c>
      <c r="Q141" s="21">
        <f>SUM(Q119:Q139)</f>
        <v>595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2.75">
      <c r="A142" s="12" t="s">
        <v>46</v>
      </c>
      <c r="B142" s="1"/>
      <c r="C142" s="1"/>
      <c r="D142" s="1"/>
      <c r="E142" s="1"/>
      <c r="F142" s="1"/>
      <c r="G142" s="1"/>
      <c r="H142" s="61"/>
      <c r="I142" s="61" t="s">
        <v>299</v>
      </c>
      <c r="J142" s="1"/>
      <c r="K142" s="1"/>
      <c r="L142" s="1"/>
      <c r="M142" s="1"/>
      <c r="N142" s="1"/>
      <c r="O142" s="1"/>
      <c r="P142" s="1"/>
      <c r="Q142" s="14" t="s">
        <v>103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2.75">
      <c r="A143" s="12" t="s">
        <v>5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82" t="s">
        <v>298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2.7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3.5" thickBo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2.75">
      <c r="A146" s="15" t="s">
        <v>6</v>
      </c>
      <c r="B146" s="188" t="s">
        <v>7</v>
      </c>
      <c r="C146" s="188"/>
      <c r="D146" s="188" t="s">
        <v>8</v>
      </c>
      <c r="E146" s="188"/>
      <c r="F146" s="188" t="s">
        <v>9</v>
      </c>
      <c r="G146" s="188"/>
      <c r="H146" s="188" t="s">
        <v>10</v>
      </c>
      <c r="I146" s="188"/>
      <c r="J146" s="188" t="s">
        <v>11</v>
      </c>
      <c r="K146" s="188"/>
      <c r="L146" s="188" t="s">
        <v>12</v>
      </c>
      <c r="M146" s="188"/>
      <c r="N146" s="184"/>
      <c r="O146" s="183" t="s">
        <v>13</v>
      </c>
      <c r="P146" s="188"/>
      <c r="Q146" s="184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3.5" thickBot="1">
      <c r="A147" s="93" t="s">
        <v>237</v>
      </c>
      <c r="B147" s="20" t="s">
        <v>14</v>
      </c>
      <c r="C147" s="20" t="s">
        <v>15</v>
      </c>
      <c r="D147" s="20" t="s">
        <v>14</v>
      </c>
      <c r="E147" s="20" t="s">
        <v>15</v>
      </c>
      <c r="F147" s="20" t="s">
        <v>14</v>
      </c>
      <c r="G147" s="20" t="s">
        <v>15</v>
      </c>
      <c r="H147" s="20" t="s">
        <v>14</v>
      </c>
      <c r="I147" s="20" t="s">
        <v>15</v>
      </c>
      <c r="J147" s="3" t="s">
        <v>14</v>
      </c>
      <c r="K147" s="3" t="s">
        <v>15</v>
      </c>
      <c r="L147" s="3" t="s">
        <v>14</v>
      </c>
      <c r="M147" s="3" t="s">
        <v>15</v>
      </c>
      <c r="N147" s="94" t="s">
        <v>16</v>
      </c>
      <c r="O147" s="22" t="s">
        <v>14</v>
      </c>
      <c r="P147" s="20" t="s">
        <v>15</v>
      </c>
      <c r="Q147" s="21" t="s">
        <v>16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2.75">
      <c r="A148" s="95" t="s">
        <v>248</v>
      </c>
      <c r="B148" s="24"/>
      <c r="C148" s="25"/>
      <c r="D148" s="25"/>
      <c r="E148" s="25"/>
      <c r="F148" s="25"/>
      <c r="G148" s="25"/>
      <c r="H148" s="25"/>
      <c r="I148" s="26"/>
      <c r="J148" s="27">
        <v>1</v>
      </c>
      <c r="K148" s="24">
        <v>10</v>
      </c>
      <c r="L148" s="33">
        <f aca="true" t="shared" si="20" ref="L148:M151">B148+D148+F148+H148+J148</f>
        <v>1</v>
      </c>
      <c r="M148" s="33">
        <f t="shared" si="20"/>
        <v>10</v>
      </c>
      <c r="N148" s="33">
        <f>L148+M148</f>
        <v>11</v>
      </c>
      <c r="O148" s="24"/>
      <c r="P148" s="30" t="s">
        <v>17</v>
      </c>
      <c r="Q148" s="3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2.75">
      <c r="A149" s="96" t="s">
        <v>214</v>
      </c>
      <c r="B149" s="33"/>
      <c r="C149" s="33">
        <v>3</v>
      </c>
      <c r="D149" s="33"/>
      <c r="E149" s="33"/>
      <c r="F149" s="33"/>
      <c r="G149" s="33"/>
      <c r="H149" s="33"/>
      <c r="I149" s="38"/>
      <c r="J149" s="51"/>
      <c r="K149" s="49"/>
      <c r="L149" s="33">
        <f t="shared" si="20"/>
        <v>0</v>
      </c>
      <c r="M149" s="33">
        <f t="shared" si="20"/>
        <v>3</v>
      </c>
      <c r="N149" s="33">
        <f>L149+M149</f>
        <v>3</v>
      </c>
      <c r="O149" s="10"/>
      <c r="P149" s="97" t="s">
        <v>17</v>
      </c>
      <c r="Q149" s="98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2.75">
      <c r="A150" s="96" t="s">
        <v>286</v>
      </c>
      <c r="B150" s="33"/>
      <c r="C150" s="33">
        <v>12</v>
      </c>
      <c r="D150" s="33">
        <v>2</v>
      </c>
      <c r="E150" s="33">
        <v>22</v>
      </c>
      <c r="F150" s="33">
        <v>2</v>
      </c>
      <c r="G150" s="33">
        <v>34</v>
      </c>
      <c r="H150" s="33">
        <v>1</v>
      </c>
      <c r="I150" s="38">
        <v>39</v>
      </c>
      <c r="J150" s="41"/>
      <c r="K150" s="10"/>
      <c r="L150" s="33">
        <f t="shared" si="20"/>
        <v>5</v>
      </c>
      <c r="M150" s="33">
        <f t="shared" si="20"/>
        <v>107</v>
      </c>
      <c r="N150" s="33">
        <f>L150+M150</f>
        <v>112</v>
      </c>
      <c r="O150" s="104"/>
      <c r="P150" s="105" t="s">
        <v>17</v>
      </c>
      <c r="Q150" s="106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s="7" customFormat="1" ht="22.5" customHeight="1">
      <c r="A151" s="101" t="s">
        <v>102</v>
      </c>
      <c r="B151" s="99"/>
      <c r="C151" s="99"/>
      <c r="D151" s="99"/>
      <c r="E151" s="99">
        <v>1</v>
      </c>
      <c r="F151" s="99"/>
      <c r="G151" s="99">
        <v>6</v>
      </c>
      <c r="H151" s="99">
        <v>6</v>
      </c>
      <c r="I151" s="99">
        <v>73</v>
      </c>
      <c r="J151" s="102"/>
      <c r="K151" s="103"/>
      <c r="L151" s="99">
        <f t="shared" si="20"/>
        <v>6</v>
      </c>
      <c r="M151" s="99">
        <f t="shared" si="20"/>
        <v>80</v>
      </c>
      <c r="N151" s="99">
        <f>L151+M151</f>
        <v>86</v>
      </c>
      <c r="O151" s="104"/>
      <c r="P151" s="105" t="s">
        <v>17</v>
      </c>
      <c r="Q151" s="106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s="7" customFormat="1" ht="22.5" customHeight="1">
      <c r="A152" s="101" t="s">
        <v>296</v>
      </c>
      <c r="B152" s="104"/>
      <c r="C152" s="107"/>
      <c r="D152" s="107" t="s">
        <v>22</v>
      </c>
      <c r="E152" s="107"/>
      <c r="F152" s="107"/>
      <c r="G152" s="107"/>
      <c r="H152" s="107"/>
      <c r="I152" s="108"/>
      <c r="J152" s="103"/>
      <c r="K152" s="103"/>
      <c r="L152" s="107"/>
      <c r="M152" s="107"/>
      <c r="N152" s="108"/>
      <c r="O152" s="99">
        <v>15</v>
      </c>
      <c r="P152" s="99">
        <v>23</v>
      </c>
      <c r="Q152" s="100">
        <f>O152+P152</f>
        <v>38</v>
      </c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s="7" customFormat="1" ht="12.75">
      <c r="A153" s="101" t="s">
        <v>218</v>
      </c>
      <c r="B153" s="99"/>
      <c r="C153" s="99">
        <v>4</v>
      </c>
      <c r="D153" s="99"/>
      <c r="E153" s="99">
        <v>9</v>
      </c>
      <c r="F153" s="99">
        <v>6</v>
      </c>
      <c r="G153" s="99">
        <v>39</v>
      </c>
      <c r="H153" s="99">
        <v>7</v>
      </c>
      <c r="I153" s="104">
        <v>84</v>
      </c>
      <c r="J153" s="102"/>
      <c r="K153" s="103"/>
      <c r="L153" s="99">
        <f>B153+D153+F153+H153+J153</f>
        <v>13</v>
      </c>
      <c r="M153" s="99">
        <f>C153+E153+G153+I153+K153</f>
        <v>136</v>
      </c>
      <c r="N153" s="99">
        <f>L153+M153</f>
        <v>149</v>
      </c>
      <c r="O153" s="104"/>
      <c r="P153" s="105" t="s">
        <v>17</v>
      </c>
      <c r="Q153" s="106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s="7" customFormat="1" ht="12.75">
      <c r="A154" s="109" t="s">
        <v>266</v>
      </c>
      <c r="B154" s="99">
        <v>1</v>
      </c>
      <c r="C154" s="99">
        <v>1</v>
      </c>
      <c r="D154" s="99">
        <v>1</v>
      </c>
      <c r="E154" s="99"/>
      <c r="F154" s="99">
        <v>1</v>
      </c>
      <c r="G154" s="99">
        <v>3</v>
      </c>
      <c r="H154" s="99">
        <v>1</v>
      </c>
      <c r="I154" s="99">
        <v>6</v>
      </c>
      <c r="J154" s="103"/>
      <c r="K154" s="103"/>
      <c r="L154" s="99">
        <f>B154+D154+F154+H154+J154</f>
        <v>4</v>
      </c>
      <c r="M154" s="99">
        <f>C154+E154+G154+I154+K154</f>
        <v>10</v>
      </c>
      <c r="N154" s="99">
        <f>L154+M154</f>
        <v>14</v>
      </c>
      <c r="O154" s="103"/>
      <c r="P154" s="110" t="s">
        <v>17</v>
      </c>
      <c r="Q154" s="111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s="7" customFormat="1" ht="12.75">
      <c r="A155" s="112" t="s">
        <v>75</v>
      </c>
      <c r="B155" s="104"/>
      <c r="C155" s="105" t="s">
        <v>76</v>
      </c>
      <c r="D155" s="107"/>
      <c r="E155" s="107"/>
      <c r="F155" s="107"/>
      <c r="G155" s="107"/>
      <c r="H155" s="107"/>
      <c r="I155" s="108"/>
      <c r="J155" s="103"/>
      <c r="K155" s="103"/>
      <c r="L155" s="107"/>
      <c r="M155" s="107"/>
      <c r="N155" s="108"/>
      <c r="O155" s="99">
        <v>29</v>
      </c>
      <c r="P155" s="99">
        <v>82</v>
      </c>
      <c r="Q155" s="100">
        <f>O155+P155</f>
        <v>111</v>
      </c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s="7" customFormat="1" ht="12.75">
      <c r="A156" s="113" t="s">
        <v>267</v>
      </c>
      <c r="B156" s="114"/>
      <c r="C156" s="114"/>
      <c r="D156" s="114"/>
      <c r="E156" s="114"/>
      <c r="F156" s="114"/>
      <c r="G156" s="114"/>
      <c r="H156" s="114"/>
      <c r="I156" s="115"/>
      <c r="J156" s="102"/>
      <c r="K156" s="103"/>
      <c r="L156" s="99">
        <f aca="true" t="shared" si="21" ref="L156:M158">B156+D156+F156+H156+J156</f>
        <v>0</v>
      </c>
      <c r="M156" s="99">
        <f t="shared" si="21"/>
        <v>0</v>
      </c>
      <c r="N156" s="99">
        <f>L156+M156</f>
        <v>0</v>
      </c>
      <c r="O156" s="116"/>
      <c r="P156" s="117" t="s">
        <v>17</v>
      </c>
      <c r="Q156" s="118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s="7" customFormat="1" ht="12.75">
      <c r="A157" s="113" t="s">
        <v>268</v>
      </c>
      <c r="B157" s="114"/>
      <c r="C157" s="114">
        <v>2</v>
      </c>
      <c r="D157" s="114"/>
      <c r="E157" s="114">
        <v>10</v>
      </c>
      <c r="F157" s="114"/>
      <c r="G157" s="114">
        <v>28</v>
      </c>
      <c r="H157" s="114">
        <v>4</v>
      </c>
      <c r="I157" s="115">
        <v>32</v>
      </c>
      <c r="J157" s="102"/>
      <c r="K157" s="103"/>
      <c r="L157" s="99">
        <f t="shared" si="21"/>
        <v>4</v>
      </c>
      <c r="M157" s="99">
        <f t="shared" si="21"/>
        <v>72</v>
      </c>
      <c r="N157" s="99">
        <f>L157+M157</f>
        <v>76</v>
      </c>
      <c r="O157" s="116"/>
      <c r="P157" s="117" t="s">
        <v>17</v>
      </c>
      <c r="Q157" s="118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s="7" customFormat="1" ht="12.75">
      <c r="A158" s="109" t="s">
        <v>213</v>
      </c>
      <c r="B158" s="99"/>
      <c r="C158" s="99">
        <v>2</v>
      </c>
      <c r="D158" s="99"/>
      <c r="E158" s="99">
        <v>7</v>
      </c>
      <c r="F158" s="99"/>
      <c r="G158" s="99">
        <v>8</v>
      </c>
      <c r="H158" s="99"/>
      <c r="I158" s="99">
        <v>23</v>
      </c>
      <c r="J158" s="102"/>
      <c r="K158" s="103"/>
      <c r="L158" s="99">
        <f t="shared" si="21"/>
        <v>0</v>
      </c>
      <c r="M158" s="99">
        <f t="shared" si="21"/>
        <v>40</v>
      </c>
      <c r="N158" s="99">
        <f>L158+M158</f>
        <v>40</v>
      </c>
      <c r="O158" s="107"/>
      <c r="P158" s="105" t="s">
        <v>17</v>
      </c>
      <c r="Q158" s="106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s="7" customFormat="1" ht="12.75">
      <c r="A159" s="113" t="s">
        <v>220</v>
      </c>
      <c r="B159" s="104"/>
      <c r="C159" s="107" t="s">
        <v>77</v>
      </c>
      <c r="D159" s="107"/>
      <c r="E159" s="107"/>
      <c r="F159" s="107"/>
      <c r="G159" s="107"/>
      <c r="H159" s="107"/>
      <c r="I159" s="108"/>
      <c r="J159" s="103"/>
      <c r="K159" s="103"/>
      <c r="L159" s="107"/>
      <c r="M159" s="107"/>
      <c r="N159" s="108"/>
      <c r="O159" s="99">
        <v>116</v>
      </c>
      <c r="P159" s="119">
        <v>145</v>
      </c>
      <c r="Q159" s="100">
        <f>O159+P159</f>
        <v>261</v>
      </c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s="7" customFormat="1" ht="12.75">
      <c r="A160" s="120" t="s">
        <v>78</v>
      </c>
      <c r="B160" s="121"/>
      <c r="C160" s="121">
        <v>6</v>
      </c>
      <c r="D160" s="121">
        <v>1</v>
      </c>
      <c r="E160" s="121">
        <v>7</v>
      </c>
      <c r="F160" s="121">
        <v>4</v>
      </c>
      <c r="G160" s="121">
        <v>25</v>
      </c>
      <c r="H160" s="121">
        <v>13</v>
      </c>
      <c r="I160" s="122">
        <v>76</v>
      </c>
      <c r="J160" s="102"/>
      <c r="K160" s="103"/>
      <c r="L160" s="99">
        <f aca="true" t="shared" si="22" ref="L160:M162">B160+D160+F160+H160+J160</f>
        <v>18</v>
      </c>
      <c r="M160" s="99">
        <f t="shared" si="22"/>
        <v>114</v>
      </c>
      <c r="N160" s="99">
        <f>L160+M160</f>
        <v>132</v>
      </c>
      <c r="O160" s="107"/>
      <c r="P160" s="105" t="s">
        <v>17</v>
      </c>
      <c r="Q160" s="106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s="7" customFormat="1" ht="12.75">
      <c r="A161" s="120" t="s">
        <v>292</v>
      </c>
      <c r="B161" s="121"/>
      <c r="C161" s="121">
        <v>3</v>
      </c>
      <c r="D161" s="121"/>
      <c r="E161" s="121">
        <v>13</v>
      </c>
      <c r="F161" s="121"/>
      <c r="G161" s="121">
        <v>24</v>
      </c>
      <c r="H161" s="121">
        <v>1</v>
      </c>
      <c r="I161" s="122">
        <v>28</v>
      </c>
      <c r="J161" s="102"/>
      <c r="K161" s="103"/>
      <c r="L161" s="99">
        <f t="shared" si="22"/>
        <v>1</v>
      </c>
      <c r="M161" s="99">
        <f t="shared" si="22"/>
        <v>68</v>
      </c>
      <c r="N161" s="99">
        <f>L161+M161</f>
        <v>69</v>
      </c>
      <c r="O161" s="107"/>
      <c r="P161" s="105" t="s">
        <v>17</v>
      </c>
      <c r="Q161" s="106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s="7" customFormat="1" ht="12.75">
      <c r="A162" s="101" t="s">
        <v>219</v>
      </c>
      <c r="B162" s="99"/>
      <c r="C162" s="99"/>
      <c r="D162" s="99"/>
      <c r="E162" s="99"/>
      <c r="F162" s="99">
        <v>2</v>
      </c>
      <c r="G162" s="99">
        <v>2</v>
      </c>
      <c r="H162" s="99"/>
      <c r="I162" s="104">
        <v>3</v>
      </c>
      <c r="J162" s="102"/>
      <c r="K162" s="103"/>
      <c r="L162" s="99">
        <f t="shared" si="22"/>
        <v>2</v>
      </c>
      <c r="M162" s="99">
        <f t="shared" si="22"/>
        <v>5</v>
      </c>
      <c r="N162" s="99">
        <f>L162+M162</f>
        <v>7</v>
      </c>
      <c r="O162" s="107"/>
      <c r="P162" s="105" t="s">
        <v>17</v>
      </c>
      <c r="Q162" s="106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s="7" customFormat="1" ht="12.75">
      <c r="A163" s="123" t="s">
        <v>217</v>
      </c>
      <c r="B163" s="104"/>
      <c r="C163" s="107"/>
      <c r="D163" s="107" t="s">
        <v>22</v>
      </c>
      <c r="E163" s="107"/>
      <c r="F163" s="107"/>
      <c r="G163" s="107"/>
      <c r="H163" s="107"/>
      <c r="I163" s="108"/>
      <c r="J163" s="103"/>
      <c r="K163" s="103"/>
      <c r="L163" s="107"/>
      <c r="M163" s="107"/>
      <c r="N163" s="108"/>
      <c r="O163" s="99">
        <v>5</v>
      </c>
      <c r="P163" s="99">
        <v>29</v>
      </c>
      <c r="Q163" s="100">
        <f>O163+P163</f>
        <v>34</v>
      </c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s="7" customFormat="1" ht="22.5" customHeight="1">
      <c r="A164" s="101" t="s">
        <v>260</v>
      </c>
      <c r="B164" s="99"/>
      <c r="C164" s="99">
        <v>1</v>
      </c>
      <c r="D164" s="99"/>
      <c r="E164" s="99"/>
      <c r="F164" s="99">
        <v>1</v>
      </c>
      <c r="G164" s="99">
        <v>5</v>
      </c>
      <c r="H164" s="99">
        <v>1</v>
      </c>
      <c r="I164" s="104">
        <v>6</v>
      </c>
      <c r="J164" s="102"/>
      <c r="K164" s="103"/>
      <c r="L164" s="99">
        <f>B164+D164+F164+H164+J164</f>
        <v>2</v>
      </c>
      <c r="M164" s="99">
        <f>C164+E164+G164+I164+K164</f>
        <v>12</v>
      </c>
      <c r="N164" s="99">
        <f>L164+M164</f>
        <v>14</v>
      </c>
      <c r="O164" s="107"/>
      <c r="P164" s="105" t="s">
        <v>17</v>
      </c>
      <c r="Q164" s="106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s="7" customFormat="1" ht="12.75">
      <c r="A165" s="113" t="s">
        <v>269</v>
      </c>
      <c r="B165" s="114"/>
      <c r="C165" s="114">
        <v>1</v>
      </c>
      <c r="D165" s="114"/>
      <c r="E165" s="114">
        <v>2</v>
      </c>
      <c r="F165" s="114">
        <v>4</v>
      </c>
      <c r="G165" s="114">
        <v>5</v>
      </c>
      <c r="H165" s="114">
        <v>2</v>
      </c>
      <c r="I165" s="115">
        <v>6</v>
      </c>
      <c r="J165" s="102"/>
      <c r="K165" s="103"/>
      <c r="L165" s="99">
        <f>B165+D165+F165+H165+J165</f>
        <v>6</v>
      </c>
      <c r="M165" s="99">
        <f>C165+E165+G165+I165+K165</f>
        <v>14</v>
      </c>
      <c r="N165" s="99">
        <f>L165+M165</f>
        <v>20</v>
      </c>
      <c r="O165" s="103"/>
      <c r="P165" s="110" t="s">
        <v>17</v>
      </c>
      <c r="Q165" s="111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s="7" customFormat="1" ht="12.75">
      <c r="A166" s="101" t="s">
        <v>34</v>
      </c>
      <c r="B166" s="104"/>
      <c r="C166" s="107"/>
      <c r="D166" s="107" t="s">
        <v>22</v>
      </c>
      <c r="E166" s="107"/>
      <c r="F166" s="107"/>
      <c r="G166" s="107"/>
      <c r="H166" s="107"/>
      <c r="I166" s="108"/>
      <c r="J166" s="103"/>
      <c r="K166" s="103"/>
      <c r="L166" s="107"/>
      <c r="M166" s="107"/>
      <c r="N166" s="108"/>
      <c r="O166" s="99">
        <v>18</v>
      </c>
      <c r="P166" s="99">
        <v>134</v>
      </c>
      <c r="Q166" s="100">
        <f>O166+P166</f>
        <v>152</v>
      </c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s="7" customFormat="1" ht="12.75">
      <c r="A167" s="109" t="s">
        <v>79</v>
      </c>
      <c r="B167" s="99"/>
      <c r="C167" s="119"/>
      <c r="D167" s="99"/>
      <c r="E167" s="99"/>
      <c r="F167" s="99"/>
      <c r="G167" s="99"/>
      <c r="H167" s="99"/>
      <c r="I167" s="99"/>
      <c r="J167" s="102"/>
      <c r="K167" s="103"/>
      <c r="L167" s="99">
        <f aca="true" t="shared" si="23" ref="L167:M169">B167+D167+F167+H167+J167</f>
        <v>0</v>
      </c>
      <c r="M167" s="99">
        <f t="shared" si="23"/>
        <v>0</v>
      </c>
      <c r="N167" s="99">
        <f>L167+M167</f>
        <v>0</v>
      </c>
      <c r="O167" s="107"/>
      <c r="P167" s="108" t="s">
        <v>243</v>
      </c>
      <c r="Q167" s="100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s="7" customFormat="1" ht="12.75">
      <c r="A168" s="109" t="s">
        <v>287</v>
      </c>
      <c r="B168" s="99"/>
      <c r="C168" s="119">
        <v>2</v>
      </c>
      <c r="D168" s="99">
        <v>1</v>
      </c>
      <c r="E168" s="99">
        <v>2</v>
      </c>
      <c r="F168" s="99">
        <v>5</v>
      </c>
      <c r="G168" s="99">
        <v>10</v>
      </c>
      <c r="H168" s="99">
        <v>5</v>
      </c>
      <c r="I168" s="104">
        <v>8</v>
      </c>
      <c r="J168" s="102"/>
      <c r="K168" s="103"/>
      <c r="L168" s="99">
        <f t="shared" si="23"/>
        <v>11</v>
      </c>
      <c r="M168" s="99">
        <f t="shared" si="23"/>
        <v>22</v>
      </c>
      <c r="N168" s="99">
        <f>L168+M168</f>
        <v>33</v>
      </c>
      <c r="O168" s="103"/>
      <c r="P168" s="110" t="s">
        <v>17</v>
      </c>
      <c r="Q168" s="111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s="7" customFormat="1" ht="22.5" customHeight="1">
      <c r="A169" s="101" t="s">
        <v>261</v>
      </c>
      <c r="B169" s="99"/>
      <c r="C169" s="99"/>
      <c r="D169" s="99"/>
      <c r="E169" s="99"/>
      <c r="F169" s="99">
        <v>1</v>
      </c>
      <c r="G169" s="99">
        <v>1</v>
      </c>
      <c r="H169" s="99">
        <v>7</v>
      </c>
      <c r="I169" s="104">
        <v>10</v>
      </c>
      <c r="J169" s="102"/>
      <c r="K169" s="103"/>
      <c r="L169" s="99">
        <f t="shared" si="23"/>
        <v>8</v>
      </c>
      <c r="M169" s="99">
        <f t="shared" si="23"/>
        <v>11</v>
      </c>
      <c r="N169" s="99">
        <f>L169+M169</f>
        <v>19</v>
      </c>
      <c r="O169" s="104"/>
      <c r="P169" s="105" t="s">
        <v>17</v>
      </c>
      <c r="Q169" s="106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s="7" customFormat="1" ht="12.75">
      <c r="A170" s="101" t="s">
        <v>221</v>
      </c>
      <c r="B170" s="104"/>
      <c r="C170" s="107"/>
      <c r="D170" s="107" t="s">
        <v>22</v>
      </c>
      <c r="E170" s="107"/>
      <c r="F170" s="107"/>
      <c r="G170" s="107"/>
      <c r="H170" s="107"/>
      <c r="I170" s="108"/>
      <c r="J170" s="103"/>
      <c r="K170" s="103"/>
      <c r="L170" s="107"/>
      <c r="M170" s="107"/>
      <c r="N170" s="108"/>
      <c r="O170" s="108">
        <v>3</v>
      </c>
      <c r="P170" s="99">
        <v>29</v>
      </c>
      <c r="Q170" s="100">
        <f>O170+P170</f>
        <v>32</v>
      </c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s="7" customFormat="1" ht="12.75">
      <c r="A171" s="101" t="s">
        <v>242</v>
      </c>
      <c r="B171" s="104"/>
      <c r="C171" s="107"/>
      <c r="D171" s="107" t="s">
        <v>22</v>
      </c>
      <c r="E171" s="107"/>
      <c r="F171" s="107"/>
      <c r="G171" s="107"/>
      <c r="H171" s="107"/>
      <c r="I171" s="107"/>
      <c r="J171" s="103"/>
      <c r="K171" s="103"/>
      <c r="L171" s="107"/>
      <c r="M171" s="107"/>
      <c r="N171" s="108"/>
      <c r="O171" s="108">
        <v>7</v>
      </c>
      <c r="P171" s="99">
        <v>8</v>
      </c>
      <c r="Q171" s="100">
        <f>O171+P171</f>
        <v>15</v>
      </c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s="7" customFormat="1" ht="12.75">
      <c r="A172" s="101" t="s">
        <v>253</v>
      </c>
      <c r="B172" s="99">
        <v>10</v>
      </c>
      <c r="C172" s="99">
        <v>11</v>
      </c>
      <c r="D172" s="99">
        <v>19</v>
      </c>
      <c r="E172" s="99">
        <v>29</v>
      </c>
      <c r="F172" s="99">
        <v>41</v>
      </c>
      <c r="G172" s="99">
        <v>48</v>
      </c>
      <c r="H172" s="99">
        <v>83</v>
      </c>
      <c r="I172" s="104">
        <v>112</v>
      </c>
      <c r="J172" s="102"/>
      <c r="K172" s="103"/>
      <c r="L172" s="99">
        <f aca="true" t="shared" si="24" ref="L172:M175">B172+D172+F172+H172+J172</f>
        <v>153</v>
      </c>
      <c r="M172" s="99">
        <f t="shared" si="24"/>
        <v>200</v>
      </c>
      <c r="N172" s="99">
        <f>L172+M172</f>
        <v>353</v>
      </c>
      <c r="O172" s="103"/>
      <c r="P172" s="110" t="s">
        <v>17</v>
      </c>
      <c r="Q172" s="111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s="7" customFormat="1" ht="12.75">
      <c r="A173" s="124" t="s">
        <v>270</v>
      </c>
      <c r="B173" s="121">
        <v>1</v>
      </c>
      <c r="C173" s="121">
        <v>1</v>
      </c>
      <c r="D173" s="121"/>
      <c r="E173" s="121">
        <v>2</v>
      </c>
      <c r="F173" s="121"/>
      <c r="G173" s="121">
        <v>3</v>
      </c>
      <c r="H173" s="121">
        <v>1</v>
      </c>
      <c r="I173" s="122">
        <v>11</v>
      </c>
      <c r="J173" s="102"/>
      <c r="K173" s="103"/>
      <c r="L173" s="121">
        <f t="shared" si="24"/>
        <v>2</v>
      </c>
      <c r="M173" s="121">
        <f t="shared" si="24"/>
        <v>17</v>
      </c>
      <c r="N173" s="121">
        <f>L173+M173</f>
        <v>19</v>
      </c>
      <c r="O173" s="104"/>
      <c r="P173" s="107" t="s">
        <v>17</v>
      </c>
      <c r="Q173" s="106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s="7" customFormat="1" ht="12.75">
      <c r="A174" s="101" t="s">
        <v>300</v>
      </c>
      <c r="B174" s="121">
        <v>3</v>
      </c>
      <c r="C174" s="121">
        <v>1</v>
      </c>
      <c r="D174" s="121"/>
      <c r="E174" s="121"/>
      <c r="F174" s="121"/>
      <c r="G174" s="121"/>
      <c r="H174" s="121"/>
      <c r="I174" s="122"/>
      <c r="J174" s="102"/>
      <c r="K174" s="103"/>
      <c r="L174" s="99">
        <f>B174+D174+F174+H174+J174</f>
        <v>3</v>
      </c>
      <c r="M174" s="99">
        <f>C174+E174+G174+I174+K174</f>
        <v>1</v>
      </c>
      <c r="N174" s="99">
        <f>L174+M174</f>
        <v>4</v>
      </c>
      <c r="O174" s="103"/>
      <c r="P174" s="110" t="s">
        <v>17</v>
      </c>
      <c r="Q174" s="111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s="7" customFormat="1" ht="13.5" thickBot="1">
      <c r="A175" s="47" t="s">
        <v>271</v>
      </c>
      <c r="B175" s="82"/>
      <c r="C175" s="82"/>
      <c r="D175" s="82"/>
      <c r="E175" s="82">
        <v>3</v>
      </c>
      <c r="F175" s="82">
        <v>1</v>
      </c>
      <c r="G175" s="82">
        <v>2</v>
      </c>
      <c r="H175" s="82">
        <v>1</v>
      </c>
      <c r="I175" s="82">
        <v>1</v>
      </c>
      <c r="J175" s="84"/>
      <c r="K175" s="85"/>
      <c r="L175" s="82">
        <f t="shared" si="24"/>
        <v>2</v>
      </c>
      <c r="M175" s="82">
        <f t="shared" si="24"/>
        <v>6</v>
      </c>
      <c r="N175" s="87">
        <f>L175+M175</f>
        <v>8</v>
      </c>
      <c r="O175" s="35"/>
      <c r="P175" s="40" t="s">
        <v>17</v>
      </c>
      <c r="Q175" s="36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2.75">
      <c r="A176" s="23" t="s">
        <v>45</v>
      </c>
      <c r="B176" s="9">
        <f aca="true" t="shared" si="25" ref="B176:M176">SUM(B148:B175)</f>
        <v>15</v>
      </c>
      <c r="C176" s="9">
        <f t="shared" si="25"/>
        <v>50</v>
      </c>
      <c r="D176" s="9">
        <f t="shared" si="25"/>
        <v>24</v>
      </c>
      <c r="E176" s="9">
        <f t="shared" si="25"/>
        <v>107</v>
      </c>
      <c r="F176" s="9">
        <f t="shared" si="25"/>
        <v>68</v>
      </c>
      <c r="G176" s="9">
        <f t="shared" si="25"/>
        <v>243</v>
      </c>
      <c r="H176" s="9">
        <f t="shared" si="25"/>
        <v>133</v>
      </c>
      <c r="I176" s="9">
        <f t="shared" si="25"/>
        <v>518</v>
      </c>
      <c r="J176" s="9">
        <f t="shared" si="25"/>
        <v>1</v>
      </c>
      <c r="K176" s="9">
        <f t="shared" si="25"/>
        <v>10</v>
      </c>
      <c r="L176" s="9">
        <f t="shared" si="25"/>
        <v>241</v>
      </c>
      <c r="M176" s="9">
        <f t="shared" si="25"/>
        <v>928</v>
      </c>
      <c r="N176" s="11"/>
      <c r="O176" s="125">
        <f>SUM(O148:O175)</f>
        <v>193</v>
      </c>
      <c r="P176" s="126">
        <f>SUM(P148:P175)</f>
        <v>450</v>
      </c>
      <c r="Q176" s="28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3.5" thickBot="1">
      <c r="A177" s="127" t="s">
        <v>215</v>
      </c>
      <c r="B177" s="77"/>
      <c r="C177" s="70">
        <f>B176+C176</f>
        <v>65</v>
      </c>
      <c r="D177" s="77"/>
      <c r="E177" s="70">
        <f>D176+E176</f>
        <v>131</v>
      </c>
      <c r="F177" s="77"/>
      <c r="G177" s="70">
        <f>F176+G176</f>
        <v>311</v>
      </c>
      <c r="H177" s="77"/>
      <c r="I177" s="70">
        <f>H176+I176</f>
        <v>651</v>
      </c>
      <c r="J177" s="77"/>
      <c r="K177" s="70">
        <f>J176+K176</f>
        <v>11</v>
      </c>
      <c r="L177" s="77"/>
      <c r="M177" s="70">
        <f>L176+M176</f>
        <v>1169</v>
      </c>
      <c r="N177" s="21">
        <f>SUM(N148:N175)</f>
        <v>1169</v>
      </c>
      <c r="O177" s="88"/>
      <c r="P177" s="70">
        <f>O176+P176</f>
        <v>643</v>
      </c>
      <c r="Q177" s="128">
        <f>SUM(Q148:Q175)</f>
        <v>643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2.7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2.7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2.75">
      <c r="A180" s="12" t="s">
        <v>46</v>
      </c>
      <c r="B180" s="1"/>
      <c r="C180" s="1"/>
      <c r="D180" s="1"/>
      <c r="E180" s="1"/>
      <c r="F180" s="1"/>
      <c r="G180" s="1"/>
      <c r="H180" s="61"/>
      <c r="I180" s="61" t="s">
        <v>299</v>
      </c>
      <c r="J180" s="1"/>
      <c r="K180" s="1"/>
      <c r="L180" s="1"/>
      <c r="M180" s="1"/>
      <c r="N180" s="1"/>
      <c r="O180" s="1"/>
      <c r="P180" s="1"/>
      <c r="Q180" s="14" t="s">
        <v>140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2.75">
      <c r="A181" s="12" t="s">
        <v>5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82" t="s">
        <v>298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2.7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4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3.5" thickBo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2.75">
      <c r="A184" s="15" t="s">
        <v>104</v>
      </c>
      <c r="B184" s="188" t="s">
        <v>7</v>
      </c>
      <c r="C184" s="188"/>
      <c r="D184" s="188" t="s">
        <v>8</v>
      </c>
      <c r="E184" s="188"/>
      <c r="F184" s="188" t="s">
        <v>9</v>
      </c>
      <c r="G184" s="188"/>
      <c r="H184" s="188" t="s">
        <v>10</v>
      </c>
      <c r="I184" s="188"/>
      <c r="J184" s="188" t="s">
        <v>11</v>
      </c>
      <c r="K184" s="188"/>
      <c r="L184" s="188" t="s">
        <v>12</v>
      </c>
      <c r="M184" s="188"/>
      <c r="N184" s="184"/>
      <c r="O184" s="183" t="s">
        <v>13</v>
      </c>
      <c r="P184" s="188"/>
      <c r="Q184" s="184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3.5" thickBot="1">
      <c r="A185" s="19" t="s">
        <v>105</v>
      </c>
      <c r="B185" s="20" t="s">
        <v>14</v>
      </c>
      <c r="C185" s="20" t="s">
        <v>15</v>
      </c>
      <c r="D185" s="20" t="s">
        <v>14</v>
      </c>
      <c r="E185" s="20" t="s">
        <v>15</v>
      </c>
      <c r="F185" s="20" t="s">
        <v>14</v>
      </c>
      <c r="G185" s="20" t="s">
        <v>15</v>
      </c>
      <c r="H185" s="20" t="s">
        <v>14</v>
      </c>
      <c r="I185" s="20" t="s">
        <v>15</v>
      </c>
      <c r="J185" s="3" t="s">
        <v>14</v>
      </c>
      <c r="K185" s="3" t="s">
        <v>15</v>
      </c>
      <c r="L185" s="20" t="s">
        <v>14</v>
      </c>
      <c r="M185" s="20" t="s">
        <v>15</v>
      </c>
      <c r="N185" s="21" t="s">
        <v>16</v>
      </c>
      <c r="O185" s="22" t="s">
        <v>14</v>
      </c>
      <c r="P185" s="20" t="s">
        <v>15</v>
      </c>
      <c r="Q185" s="21" t="s">
        <v>16</v>
      </c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2.75">
      <c r="A186" s="23" t="s">
        <v>106</v>
      </c>
      <c r="B186" s="24"/>
      <c r="C186" s="25"/>
      <c r="D186" s="25"/>
      <c r="E186" s="25"/>
      <c r="F186" s="25"/>
      <c r="G186" s="25"/>
      <c r="H186" s="25"/>
      <c r="I186" s="26"/>
      <c r="J186" s="27">
        <v>17</v>
      </c>
      <c r="K186" s="27">
        <v>17</v>
      </c>
      <c r="L186" s="27">
        <f aca="true" t="shared" si="26" ref="L186:M191">B186+D186+F186+H186+J186</f>
        <v>17</v>
      </c>
      <c r="M186" s="27">
        <f t="shared" si="26"/>
        <v>17</v>
      </c>
      <c r="N186" s="28">
        <f aca="true" t="shared" si="27" ref="N186:N191">L186+M186</f>
        <v>34</v>
      </c>
      <c r="O186" s="29"/>
      <c r="P186" s="30" t="s">
        <v>17</v>
      </c>
      <c r="Q186" s="3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2.75">
      <c r="A187" s="32" t="s">
        <v>249</v>
      </c>
      <c r="B187" s="38"/>
      <c r="C187" s="40"/>
      <c r="D187" s="40"/>
      <c r="E187" s="40"/>
      <c r="F187" s="40"/>
      <c r="G187" s="40"/>
      <c r="H187" s="40"/>
      <c r="I187" s="43"/>
      <c r="J187" s="33">
        <v>54</v>
      </c>
      <c r="K187" s="33">
        <v>70</v>
      </c>
      <c r="L187" s="43">
        <f t="shared" si="26"/>
        <v>54</v>
      </c>
      <c r="M187" s="33">
        <f t="shared" si="26"/>
        <v>70</v>
      </c>
      <c r="N187" s="34">
        <f t="shared" si="27"/>
        <v>124</v>
      </c>
      <c r="O187" s="129"/>
      <c r="P187" s="130" t="s">
        <v>17</v>
      </c>
      <c r="Q187" s="13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2.75">
      <c r="A188" s="32" t="s">
        <v>210</v>
      </c>
      <c r="B188" s="33">
        <v>57</v>
      </c>
      <c r="C188" s="33">
        <v>17</v>
      </c>
      <c r="D188" s="33">
        <v>21</v>
      </c>
      <c r="E188" s="33">
        <v>3</v>
      </c>
      <c r="F188" s="33">
        <v>8</v>
      </c>
      <c r="G188" s="33">
        <v>2</v>
      </c>
      <c r="H188" s="33">
        <v>1</v>
      </c>
      <c r="I188" s="38"/>
      <c r="J188" s="41"/>
      <c r="K188" s="74"/>
      <c r="L188" s="43">
        <f>B188+D188+F188+H188+J188</f>
        <v>87</v>
      </c>
      <c r="M188" s="33">
        <f>C188+E188+G188+I188+K188</f>
        <v>22</v>
      </c>
      <c r="N188" s="34">
        <f>L188+M188</f>
        <v>109</v>
      </c>
      <c r="O188" s="35"/>
      <c r="P188" s="8" t="s">
        <v>17</v>
      </c>
      <c r="Q188" s="36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2.75">
      <c r="A189" s="32" t="s">
        <v>107</v>
      </c>
      <c r="B189" s="33"/>
      <c r="C189" s="33"/>
      <c r="D189" s="33">
        <v>1</v>
      </c>
      <c r="E189" s="33">
        <v>1</v>
      </c>
      <c r="F189" s="33">
        <v>4</v>
      </c>
      <c r="G189" s="33">
        <v>11</v>
      </c>
      <c r="H189" s="33">
        <v>15</v>
      </c>
      <c r="I189" s="38">
        <v>27</v>
      </c>
      <c r="J189" s="41"/>
      <c r="K189" s="74"/>
      <c r="L189" s="43">
        <f t="shared" si="26"/>
        <v>20</v>
      </c>
      <c r="M189" s="33">
        <f t="shared" si="26"/>
        <v>39</v>
      </c>
      <c r="N189" s="34">
        <f t="shared" si="27"/>
        <v>59</v>
      </c>
      <c r="O189" s="35"/>
      <c r="P189" s="8" t="s">
        <v>17</v>
      </c>
      <c r="Q189" s="36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2.75">
      <c r="A190" s="32" t="s">
        <v>108</v>
      </c>
      <c r="B190" s="33"/>
      <c r="C190" s="33"/>
      <c r="D190" s="33"/>
      <c r="E190" s="33"/>
      <c r="F190" s="33">
        <v>1</v>
      </c>
      <c r="G190" s="33">
        <v>5</v>
      </c>
      <c r="H190" s="33">
        <v>3</v>
      </c>
      <c r="I190" s="38">
        <v>9</v>
      </c>
      <c r="J190" s="41"/>
      <c r="K190" s="74"/>
      <c r="L190" s="43">
        <f t="shared" si="26"/>
        <v>4</v>
      </c>
      <c r="M190" s="33">
        <f t="shared" si="26"/>
        <v>14</v>
      </c>
      <c r="N190" s="34">
        <f t="shared" si="27"/>
        <v>18</v>
      </c>
      <c r="O190" s="42"/>
      <c r="P190" s="33">
        <v>1</v>
      </c>
      <c r="Q190" s="34">
        <f>O190+P190</f>
        <v>1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2.75">
      <c r="A191" s="32" t="s">
        <v>109</v>
      </c>
      <c r="B191" s="54">
        <v>2</v>
      </c>
      <c r="C191" s="54"/>
      <c r="D191" s="54">
        <v>2</v>
      </c>
      <c r="E191" s="54"/>
      <c r="F191" s="54">
        <v>3</v>
      </c>
      <c r="G191" s="54">
        <v>11</v>
      </c>
      <c r="H191" s="54">
        <v>11</v>
      </c>
      <c r="I191" s="51">
        <v>8</v>
      </c>
      <c r="J191" s="41"/>
      <c r="K191" s="74"/>
      <c r="L191" s="50">
        <f t="shared" si="26"/>
        <v>18</v>
      </c>
      <c r="M191" s="54">
        <f t="shared" si="26"/>
        <v>19</v>
      </c>
      <c r="N191" s="56">
        <f t="shared" si="27"/>
        <v>37</v>
      </c>
      <c r="O191" s="89" t="s">
        <v>110</v>
      </c>
      <c r="P191" s="40"/>
      <c r="Q191" s="36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2.75">
      <c r="A192" s="57" t="s">
        <v>28</v>
      </c>
      <c r="B192" s="38"/>
      <c r="C192" s="40"/>
      <c r="D192" s="8" t="s">
        <v>111</v>
      </c>
      <c r="E192" s="40"/>
      <c r="F192" s="40"/>
      <c r="G192" s="40"/>
      <c r="H192" s="40"/>
      <c r="I192" s="43"/>
      <c r="J192" s="10"/>
      <c r="K192" s="74"/>
      <c r="L192" s="40"/>
      <c r="M192" s="40"/>
      <c r="N192" s="36"/>
      <c r="O192" s="42">
        <v>25</v>
      </c>
      <c r="P192" s="33">
        <v>17</v>
      </c>
      <c r="Q192" s="36">
        <f>O192+P192</f>
        <v>42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2.75">
      <c r="A193" s="47" t="s">
        <v>160</v>
      </c>
      <c r="B193" s="33">
        <v>1</v>
      </c>
      <c r="C193" s="33"/>
      <c r="D193" s="132"/>
      <c r="E193" s="33"/>
      <c r="F193" s="33"/>
      <c r="G193" s="33"/>
      <c r="H193" s="33"/>
      <c r="I193" s="33">
        <v>3</v>
      </c>
      <c r="J193" s="10"/>
      <c r="K193" s="74"/>
      <c r="L193" s="75">
        <f>B193+D193+F193+H193+J193</f>
        <v>1</v>
      </c>
      <c r="M193" s="9">
        <f>C193+E193+G193+I193+K193</f>
        <v>3</v>
      </c>
      <c r="N193" s="11">
        <f>L193+M193</f>
        <v>4</v>
      </c>
      <c r="O193" s="35"/>
      <c r="P193" s="8" t="s">
        <v>17</v>
      </c>
      <c r="Q193" s="36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2.75">
      <c r="A194" s="32" t="s">
        <v>112</v>
      </c>
      <c r="B194" s="9"/>
      <c r="C194" s="9"/>
      <c r="D194" s="9"/>
      <c r="E194" s="9"/>
      <c r="F194" s="9"/>
      <c r="G194" s="9">
        <v>4</v>
      </c>
      <c r="H194" s="9">
        <v>1</v>
      </c>
      <c r="I194" s="67">
        <v>5</v>
      </c>
      <c r="J194" s="41"/>
      <c r="K194" s="74"/>
      <c r="L194" s="75">
        <f aca="true" t="shared" si="28" ref="L194:M206">B194+D194+F194+H194+J194</f>
        <v>1</v>
      </c>
      <c r="M194" s="9">
        <f t="shared" si="28"/>
        <v>9</v>
      </c>
      <c r="N194" s="11">
        <f aca="true" t="shared" si="29" ref="N194:N206">L194+M194</f>
        <v>10</v>
      </c>
      <c r="O194" s="35"/>
      <c r="P194" s="8" t="s">
        <v>17</v>
      </c>
      <c r="Q194" s="36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2.75">
      <c r="A195" s="32" t="s">
        <v>272</v>
      </c>
      <c r="B195" s="33">
        <v>3</v>
      </c>
      <c r="C195" s="33">
        <v>7</v>
      </c>
      <c r="D195" s="33">
        <v>5</v>
      </c>
      <c r="E195" s="33">
        <v>6</v>
      </c>
      <c r="F195" s="33">
        <v>17</v>
      </c>
      <c r="G195" s="33">
        <v>19</v>
      </c>
      <c r="H195" s="33">
        <v>20</v>
      </c>
      <c r="I195" s="38">
        <v>33</v>
      </c>
      <c r="J195" s="41"/>
      <c r="K195" s="74"/>
      <c r="L195" s="43">
        <f t="shared" si="28"/>
        <v>45</v>
      </c>
      <c r="M195" s="33">
        <f t="shared" si="28"/>
        <v>65</v>
      </c>
      <c r="N195" s="34">
        <f t="shared" si="29"/>
        <v>110</v>
      </c>
      <c r="O195" s="35"/>
      <c r="P195" s="8" t="s">
        <v>17</v>
      </c>
      <c r="Q195" s="36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2.75">
      <c r="A196" s="32" t="s">
        <v>113</v>
      </c>
      <c r="B196" s="33"/>
      <c r="C196" s="33"/>
      <c r="D196" s="33"/>
      <c r="E196" s="33"/>
      <c r="F196" s="33"/>
      <c r="G196" s="33"/>
      <c r="H196" s="33"/>
      <c r="I196" s="38"/>
      <c r="J196" s="41"/>
      <c r="K196" s="74"/>
      <c r="L196" s="43">
        <f t="shared" si="28"/>
        <v>0</v>
      </c>
      <c r="M196" s="33">
        <f t="shared" si="28"/>
        <v>0</v>
      </c>
      <c r="N196" s="34">
        <f t="shared" si="29"/>
        <v>0</v>
      </c>
      <c r="O196" s="89" t="s">
        <v>110</v>
      </c>
      <c r="P196" s="40"/>
      <c r="Q196" s="36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2.75">
      <c r="A197" s="32" t="s">
        <v>114</v>
      </c>
      <c r="B197" s="33">
        <v>2</v>
      </c>
      <c r="C197" s="33">
        <v>1</v>
      </c>
      <c r="D197" s="33">
        <v>2</v>
      </c>
      <c r="E197" s="33"/>
      <c r="F197" s="33">
        <v>5</v>
      </c>
      <c r="G197" s="33">
        <v>6</v>
      </c>
      <c r="H197" s="33">
        <v>7</v>
      </c>
      <c r="I197" s="38">
        <v>6</v>
      </c>
      <c r="J197" s="41"/>
      <c r="K197" s="74"/>
      <c r="L197" s="43">
        <f t="shared" si="28"/>
        <v>16</v>
      </c>
      <c r="M197" s="33">
        <f t="shared" si="28"/>
        <v>13</v>
      </c>
      <c r="N197" s="34">
        <f t="shared" si="29"/>
        <v>29</v>
      </c>
      <c r="O197" s="42">
        <v>101</v>
      </c>
      <c r="P197" s="33">
        <v>67</v>
      </c>
      <c r="Q197" s="34">
        <f>O197+P197</f>
        <v>168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2.75">
      <c r="A198" s="32" t="s">
        <v>115</v>
      </c>
      <c r="B198" s="33">
        <v>2</v>
      </c>
      <c r="C198" s="33">
        <v>1</v>
      </c>
      <c r="D198" s="33">
        <v>1</v>
      </c>
      <c r="E198" s="33">
        <v>3</v>
      </c>
      <c r="F198" s="33">
        <v>8</v>
      </c>
      <c r="G198" s="33">
        <v>16</v>
      </c>
      <c r="H198" s="33">
        <v>27</v>
      </c>
      <c r="I198" s="38">
        <v>34</v>
      </c>
      <c r="J198" s="41"/>
      <c r="K198" s="74"/>
      <c r="L198" s="43">
        <f>B198+D198+F198+H198+J198</f>
        <v>38</v>
      </c>
      <c r="M198" s="33">
        <f>C198+E198+G198+I198+K198</f>
        <v>54</v>
      </c>
      <c r="N198" s="34">
        <f>L198+M198</f>
        <v>92</v>
      </c>
      <c r="O198" s="35"/>
      <c r="P198" s="8" t="s">
        <v>17</v>
      </c>
      <c r="Q198" s="36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2.75">
      <c r="A199" s="32" t="s">
        <v>116</v>
      </c>
      <c r="B199" s="33">
        <v>3</v>
      </c>
      <c r="C199" s="33"/>
      <c r="D199" s="33">
        <v>10</v>
      </c>
      <c r="E199" s="33">
        <v>2</v>
      </c>
      <c r="F199" s="33">
        <v>13</v>
      </c>
      <c r="G199" s="33">
        <v>1</v>
      </c>
      <c r="H199" s="33">
        <v>25</v>
      </c>
      <c r="I199" s="38">
        <v>3</v>
      </c>
      <c r="J199" s="41"/>
      <c r="K199" s="74"/>
      <c r="L199" s="43">
        <f t="shared" si="28"/>
        <v>51</v>
      </c>
      <c r="M199" s="33">
        <f t="shared" si="28"/>
        <v>6</v>
      </c>
      <c r="N199" s="34">
        <f t="shared" si="29"/>
        <v>57</v>
      </c>
      <c r="O199" s="42">
        <v>54</v>
      </c>
      <c r="P199" s="33">
        <v>14</v>
      </c>
      <c r="Q199" s="34">
        <f>O199+P199</f>
        <v>68</v>
      </c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2.75">
      <c r="A200" s="32" t="s">
        <v>117</v>
      </c>
      <c r="B200" s="33"/>
      <c r="C200" s="33"/>
      <c r="D200" s="33">
        <v>1</v>
      </c>
      <c r="E200" s="33"/>
      <c r="F200" s="33">
        <v>1</v>
      </c>
      <c r="G200" s="33"/>
      <c r="H200" s="33"/>
      <c r="I200" s="38">
        <v>1</v>
      </c>
      <c r="J200" s="41"/>
      <c r="K200" s="74"/>
      <c r="L200" s="43">
        <f t="shared" si="28"/>
        <v>2</v>
      </c>
      <c r="M200" s="33">
        <f t="shared" si="28"/>
        <v>1</v>
      </c>
      <c r="N200" s="34">
        <f t="shared" si="29"/>
        <v>3</v>
      </c>
      <c r="O200" s="89"/>
      <c r="P200" s="40" t="s">
        <v>118</v>
      </c>
      <c r="Q200" s="36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2.75">
      <c r="A201" s="48" t="s">
        <v>199</v>
      </c>
      <c r="B201" s="38"/>
      <c r="C201" s="40"/>
      <c r="D201" s="8" t="s">
        <v>203</v>
      </c>
      <c r="E201" s="40"/>
      <c r="F201" s="40"/>
      <c r="G201" s="40"/>
      <c r="H201" s="40"/>
      <c r="I201" s="43"/>
      <c r="J201" s="10"/>
      <c r="K201" s="10"/>
      <c r="L201" s="51"/>
      <c r="M201" s="49"/>
      <c r="N201" s="52"/>
      <c r="O201" s="42">
        <v>18</v>
      </c>
      <c r="P201" s="33">
        <v>15</v>
      </c>
      <c r="Q201" s="34">
        <f>O201+P201</f>
        <v>33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2.75">
      <c r="A202" s="32" t="s">
        <v>273</v>
      </c>
      <c r="B202" s="33"/>
      <c r="C202" s="33">
        <v>2</v>
      </c>
      <c r="D202" s="33">
        <v>2</v>
      </c>
      <c r="E202" s="33"/>
      <c r="F202" s="33">
        <v>2</v>
      </c>
      <c r="G202" s="33"/>
      <c r="H202" s="33">
        <v>6</v>
      </c>
      <c r="I202" s="38">
        <v>3</v>
      </c>
      <c r="J202" s="41"/>
      <c r="K202" s="74"/>
      <c r="L202" s="43">
        <f t="shared" si="28"/>
        <v>10</v>
      </c>
      <c r="M202" s="33">
        <f t="shared" si="28"/>
        <v>5</v>
      </c>
      <c r="N202" s="34">
        <f t="shared" si="29"/>
        <v>15</v>
      </c>
      <c r="O202" s="42">
        <v>10</v>
      </c>
      <c r="P202" s="33">
        <v>11</v>
      </c>
      <c r="Q202" s="34">
        <f>O202+P202</f>
        <v>21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2.75">
      <c r="A203" s="32" t="s">
        <v>119</v>
      </c>
      <c r="B203" s="33">
        <v>2</v>
      </c>
      <c r="C203" s="33"/>
      <c r="D203" s="33">
        <v>3</v>
      </c>
      <c r="E203" s="33">
        <v>5</v>
      </c>
      <c r="F203" s="33">
        <v>6</v>
      </c>
      <c r="G203" s="33">
        <v>13</v>
      </c>
      <c r="H203" s="33">
        <v>9</v>
      </c>
      <c r="I203" s="38">
        <v>30</v>
      </c>
      <c r="J203" s="41"/>
      <c r="K203" s="74"/>
      <c r="L203" s="43">
        <f t="shared" si="28"/>
        <v>20</v>
      </c>
      <c r="M203" s="33">
        <f t="shared" si="28"/>
        <v>48</v>
      </c>
      <c r="N203" s="34">
        <f t="shared" si="29"/>
        <v>68</v>
      </c>
      <c r="O203" s="42">
        <v>24</v>
      </c>
      <c r="P203" s="33">
        <v>46</v>
      </c>
      <c r="Q203" s="34">
        <f>O203+P203</f>
        <v>70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2.75">
      <c r="A204" s="32" t="s">
        <v>262</v>
      </c>
      <c r="B204" s="33"/>
      <c r="C204" s="33"/>
      <c r="D204" s="33">
        <v>1</v>
      </c>
      <c r="E204" s="33">
        <v>1</v>
      </c>
      <c r="F204" s="33"/>
      <c r="G204" s="33">
        <v>4</v>
      </c>
      <c r="H204" s="33">
        <v>5</v>
      </c>
      <c r="I204" s="38">
        <v>2</v>
      </c>
      <c r="J204" s="41"/>
      <c r="K204" s="74"/>
      <c r="L204" s="43">
        <f t="shared" si="28"/>
        <v>6</v>
      </c>
      <c r="M204" s="33">
        <f t="shared" si="28"/>
        <v>7</v>
      </c>
      <c r="N204" s="34">
        <f t="shared" si="29"/>
        <v>13</v>
      </c>
      <c r="O204" s="35"/>
      <c r="P204" s="8" t="s">
        <v>17</v>
      </c>
      <c r="Q204" s="36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2.75">
      <c r="A205" s="32" t="s">
        <v>120</v>
      </c>
      <c r="B205" s="33"/>
      <c r="C205" s="33"/>
      <c r="D205" s="33"/>
      <c r="E205" s="33"/>
      <c r="F205" s="33"/>
      <c r="G205" s="33"/>
      <c r="H205" s="33"/>
      <c r="I205" s="38"/>
      <c r="J205" s="41"/>
      <c r="K205" s="74"/>
      <c r="L205" s="43">
        <f t="shared" si="28"/>
        <v>0</v>
      </c>
      <c r="M205" s="33">
        <f t="shared" si="28"/>
        <v>0</v>
      </c>
      <c r="N205" s="34">
        <f t="shared" si="29"/>
        <v>0</v>
      </c>
      <c r="O205" s="35"/>
      <c r="P205" s="8" t="s">
        <v>17</v>
      </c>
      <c r="Q205" s="36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2.75">
      <c r="A206" s="32" t="s">
        <v>263</v>
      </c>
      <c r="B206" s="33"/>
      <c r="C206" s="33">
        <v>1</v>
      </c>
      <c r="D206" s="33">
        <v>1</v>
      </c>
      <c r="E206" s="33">
        <v>4</v>
      </c>
      <c r="F206" s="33">
        <v>2</v>
      </c>
      <c r="G206" s="33">
        <v>3</v>
      </c>
      <c r="H206" s="33">
        <v>2</v>
      </c>
      <c r="I206" s="38">
        <v>11</v>
      </c>
      <c r="J206" s="41"/>
      <c r="K206" s="74"/>
      <c r="L206" s="43">
        <f t="shared" si="28"/>
        <v>5</v>
      </c>
      <c r="M206" s="33">
        <f t="shared" si="28"/>
        <v>19</v>
      </c>
      <c r="N206" s="34">
        <f t="shared" si="29"/>
        <v>24</v>
      </c>
      <c r="O206" s="35"/>
      <c r="P206" s="8" t="s">
        <v>17</v>
      </c>
      <c r="Q206" s="36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2.75">
      <c r="A207" s="32" t="s">
        <v>201</v>
      </c>
      <c r="B207" s="38"/>
      <c r="C207" s="40"/>
      <c r="D207" s="8" t="s">
        <v>202</v>
      </c>
      <c r="E207" s="40"/>
      <c r="F207" s="40"/>
      <c r="G207" s="40"/>
      <c r="H207" s="40"/>
      <c r="I207" s="43"/>
      <c r="J207" s="10"/>
      <c r="K207" s="10"/>
      <c r="L207" s="40"/>
      <c r="M207" s="40"/>
      <c r="N207" s="36"/>
      <c r="O207" s="42">
        <v>20</v>
      </c>
      <c r="P207" s="133">
        <v>11</v>
      </c>
      <c r="Q207" s="34">
        <f>O207+P207</f>
        <v>31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2.75">
      <c r="A208" s="32" t="s">
        <v>121</v>
      </c>
      <c r="B208" s="38"/>
      <c r="C208" s="8"/>
      <c r="D208" s="8" t="s">
        <v>22</v>
      </c>
      <c r="E208" s="40"/>
      <c r="F208" s="40"/>
      <c r="G208" s="40"/>
      <c r="H208" s="40"/>
      <c r="I208" s="43"/>
      <c r="J208" s="41"/>
      <c r="K208" s="74"/>
      <c r="L208" s="40"/>
      <c r="M208" s="40"/>
      <c r="N208" s="36"/>
      <c r="O208" s="42">
        <v>18</v>
      </c>
      <c r="P208" s="33">
        <v>9</v>
      </c>
      <c r="Q208" s="34">
        <f>O208+P208</f>
        <v>27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2.75">
      <c r="A209" s="32" t="s">
        <v>122</v>
      </c>
      <c r="B209" s="33"/>
      <c r="C209" s="33"/>
      <c r="D209" s="33"/>
      <c r="E209" s="33">
        <v>2</v>
      </c>
      <c r="F209" s="33">
        <v>3</v>
      </c>
      <c r="G209" s="33">
        <v>3</v>
      </c>
      <c r="H209" s="33">
        <v>9</v>
      </c>
      <c r="I209" s="38">
        <v>4</v>
      </c>
      <c r="J209" s="41"/>
      <c r="K209" s="74"/>
      <c r="L209" s="43">
        <f aca="true" t="shared" si="30" ref="L209:M221">B209+D209+F209+H209+J209</f>
        <v>12</v>
      </c>
      <c r="M209" s="33">
        <f t="shared" si="30"/>
        <v>9</v>
      </c>
      <c r="N209" s="34">
        <f aca="true" t="shared" si="31" ref="N209:N217">L209+M209</f>
        <v>21</v>
      </c>
      <c r="O209" s="89"/>
      <c r="P209" s="40" t="s">
        <v>118</v>
      </c>
      <c r="Q209" s="36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2.75">
      <c r="A210" s="32" t="s">
        <v>123</v>
      </c>
      <c r="B210" s="33"/>
      <c r="C210" s="33"/>
      <c r="D210" s="33"/>
      <c r="E210" s="33"/>
      <c r="F210" s="33"/>
      <c r="G210" s="33"/>
      <c r="H210" s="33"/>
      <c r="I210" s="38">
        <v>1</v>
      </c>
      <c r="J210" s="41"/>
      <c r="K210" s="74"/>
      <c r="L210" s="43">
        <f t="shared" si="30"/>
        <v>0</v>
      </c>
      <c r="M210" s="33">
        <f t="shared" si="30"/>
        <v>1</v>
      </c>
      <c r="N210" s="34">
        <f t="shared" si="31"/>
        <v>1</v>
      </c>
      <c r="O210" s="35"/>
      <c r="P210" s="8" t="s">
        <v>17</v>
      </c>
      <c r="Q210" s="36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2.75">
      <c r="A211" s="32" t="s">
        <v>124</v>
      </c>
      <c r="B211" s="33">
        <v>2</v>
      </c>
      <c r="C211" s="33">
        <v>2</v>
      </c>
      <c r="D211" s="33">
        <v>5</v>
      </c>
      <c r="E211" s="33">
        <v>5</v>
      </c>
      <c r="F211" s="33">
        <v>15</v>
      </c>
      <c r="G211" s="33">
        <v>11</v>
      </c>
      <c r="H211" s="33">
        <v>35</v>
      </c>
      <c r="I211" s="38">
        <v>17</v>
      </c>
      <c r="J211" s="41"/>
      <c r="K211" s="74"/>
      <c r="L211" s="43">
        <f t="shared" si="30"/>
        <v>57</v>
      </c>
      <c r="M211" s="33">
        <f t="shared" si="30"/>
        <v>35</v>
      </c>
      <c r="N211" s="34">
        <f t="shared" si="31"/>
        <v>92</v>
      </c>
      <c r="O211" s="42">
        <v>2</v>
      </c>
      <c r="P211" s="33">
        <v>2</v>
      </c>
      <c r="Q211" s="34">
        <f>O211+P211</f>
        <v>4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2.75">
      <c r="A212" s="32" t="s">
        <v>125</v>
      </c>
      <c r="B212" s="33">
        <v>7</v>
      </c>
      <c r="C212" s="33">
        <v>4</v>
      </c>
      <c r="D212" s="33">
        <v>6</v>
      </c>
      <c r="E212" s="33">
        <v>7</v>
      </c>
      <c r="F212" s="33">
        <v>17</v>
      </c>
      <c r="G212" s="33">
        <v>16</v>
      </c>
      <c r="H212" s="33">
        <v>49</v>
      </c>
      <c r="I212" s="38">
        <v>24</v>
      </c>
      <c r="J212" s="41"/>
      <c r="K212" s="74"/>
      <c r="L212" s="43">
        <f t="shared" si="30"/>
        <v>79</v>
      </c>
      <c r="M212" s="33">
        <f t="shared" si="30"/>
        <v>51</v>
      </c>
      <c r="N212" s="34">
        <f t="shared" si="31"/>
        <v>130</v>
      </c>
      <c r="O212" s="35"/>
      <c r="P212" s="8" t="s">
        <v>17</v>
      </c>
      <c r="Q212" s="36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2.75">
      <c r="A213" s="32" t="s">
        <v>126</v>
      </c>
      <c r="B213" s="33"/>
      <c r="C213" s="33"/>
      <c r="D213" s="33"/>
      <c r="E213" s="33">
        <v>4</v>
      </c>
      <c r="F213" s="33">
        <v>8</v>
      </c>
      <c r="G213" s="33">
        <v>24</v>
      </c>
      <c r="H213" s="33">
        <v>18</v>
      </c>
      <c r="I213" s="38">
        <v>59</v>
      </c>
      <c r="J213" s="41"/>
      <c r="K213" s="74"/>
      <c r="L213" s="43">
        <f t="shared" si="30"/>
        <v>26</v>
      </c>
      <c r="M213" s="33">
        <f t="shared" si="30"/>
        <v>87</v>
      </c>
      <c r="N213" s="34">
        <f t="shared" si="31"/>
        <v>113</v>
      </c>
      <c r="O213" s="42">
        <v>2</v>
      </c>
      <c r="P213" s="33">
        <v>8</v>
      </c>
      <c r="Q213" s="34">
        <f>O213+P213</f>
        <v>10</v>
      </c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2.75">
      <c r="A214" s="32" t="s">
        <v>127</v>
      </c>
      <c r="B214" s="33"/>
      <c r="C214" s="33"/>
      <c r="D214" s="33"/>
      <c r="E214" s="33">
        <v>1</v>
      </c>
      <c r="F214" s="33">
        <v>8</v>
      </c>
      <c r="G214" s="33">
        <v>9</v>
      </c>
      <c r="H214" s="33">
        <v>46</v>
      </c>
      <c r="I214" s="38">
        <v>32</v>
      </c>
      <c r="J214" s="41"/>
      <c r="K214" s="74"/>
      <c r="L214" s="43">
        <f t="shared" si="30"/>
        <v>54</v>
      </c>
      <c r="M214" s="33">
        <f t="shared" si="30"/>
        <v>42</v>
      </c>
      <c r="N214" s="34">
        <f t="shared" si="31"/>
        <v>96</v>
      </c>
      <c r="O214" s="35"/>
      <c r="P214" s="8" t="s">
        <v>17</v>
      </c>
      <c r="Q214" s="36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2.75">
      <c r="A215" s="32" t="s">
        <v>128</v>
      </c>
      <c r="B215" s="33"/>
      <c r="C215" s="33">
        <v>1</v>
      </c>
      <c r="D215" s="33"/>
      <c r="E215" s="33"/>
      <c r="F215" s="33">
        <v>2</v>
      </c>
      <c r="G215" s="33">
        <v>4</v>
      </c>
      <c r="H215" s="33">
        <v>2</v>
      </c>
      <c r="I215" s="38">
        <v>4</v>
      </c>
      <c r="J215" s="41"/>
      <c r="K215" s="74"/>
      <c r="L215" s="43">
        <f t="shared" si="30"/>
        <v>4</v>
      </c>
      <c r="M215" s="33">
        <f t="shared" si="30"/>
        <v>9</v>
      </c>
      <c r="N215" s="34">
        <f t="shared" si="31"/>
        <v>13</v>
      </c>
      <c r="O215" s="35"/>
      <c r="P215" s="8" t="s">
        <v>17</v>
      </c>
      <c r="Q215" s="36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2.75">
      <c r="A216" s="32" t="s">
        <v>129</v>
      </c>
      <c r="B216" s="33">
        <v>2</v>
      </c>
      <c r="C216" s="33"/>
      <c r="D216" s="33">
        <v>1</v>
      </c>
      <c r="E216" s="33">
        <v>2</v>
      </c>
      <c r="F216" s="33">
        <v>7</v>
      </c>
      <c r="G216" s="33">
        <v>5</v>
      </c>
      <c r="H216" s="33">
        <v>9</v>
      </c>
      <c r="I216" s="38">
        <v>11</v>
      </c>
      <c r="J216" s="41"/>
      <c r="K216" s="74"/>
      <c r="L216" s="43">
        <f t="shared" si="30"/>
        <v>19</v>
      </c>
      <c r="M216" s="33">
        <f t="shared" si="30"/>
        <v>18</v>
      </c>
      <c r="N216" s="34">
        <f t="shared" si="31"/>
        <v>37</v>
      </c>
      <c r="O216" s="42">
        <v>36</v>
      </c>
      <c r="P216" s="33">
        <v>25</v>
      </c>
      <c r="Q216" s="34">
        <f>O216+P216</f>
        <v>61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2.75">
      <c r="A217" s="32" t="s">
        <v>130</v>
      </c>
      <c r="B217" s="33">
        <v>1</v>
      </c>
      <c r="C217" s="33"/>
      <c r="D217" s="33"/>
      <c r="E217" s="33"/>
      <c r="F217" s="33">
        <v>1</v>
      </c>
      <c r="G217" s="33">
        <v>2</v>
      </c>
      <c r="H217" s="33">
        <v>3</v>
      </c>
      <c r="I217" s="38"/>
      <c r="J217" s="41"/>
      <c r="K217" s="74"/>
      <c r="L217" s="43">
        <f t="shared" si="30"/>
        <v>5</v>
      </c>
      <c r="M217" s="33">
        <f t="shared" si="30"/>
        <v>2</v>
      </c>
      <c r="N217" s="34">
        <f t="shared" si="31"/>
        <v>7</v>
      </c>
      <c r="O217" s="89"/>
      <c r="P217" s="40" t="s">
        <v>118</v>
      </c>
      <c r="Q217" s="36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2.75">
      <c r="A218" s="32" t="s">
        <v>131</v>
      </c>
      <c r="B218" s="33"/>
      <c r="C218" s="33"/>
      <c r="D218" s="33">
        <v>1</v>
      </c>
      <c r="E218" s="33">
        <v>1</v>
      </c>
      <c r="F218" s="33">
        <v>1</v>
      </c>
      <c r="G218" s="33">
        <v>3</v>
      </c>
      <c r="H218" s="33">
        <v>4</v>
      </c>
      <c r="I218" s="38">
        <v>2</v>
      </c>
      <c r="J218" s="41"/>
      <c r="K218" s="74"/>
      <c r="L218" s="43">
        <f t="shared" si="30"/>
        <v>6</v>
      </c>
      <c r="M218" s="33">
        <f t="shared" si="30"/>
        <v>6</v>
      </c>
      <c r="N218" s="34">
        <f>L218+M218</f>
        <v>12</v>
      </c>
      <c r="O218" s="35"/>
      <c r="P218" s="8" t="s">
        <v>17</v>
      </c>
      <c r="Q218" s="36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2.75">
      <c r="A219" s="32" t="s">
        <v>132</v>
      </c>
      <c r="B219" s="33"/>
      <c r="C219" s="33"/>
      <c r="D219" s="33">
        <v>1</v>
      </c>
      <c r="E219" s="33"/>
      <c r="F219" s="33"/>
      <c r="G219" s="33">
        <v>1</v>
      </c>
      <c r="H219" s="33">
        <v>6</v>
      </c>
      <c r="I219" s="38">
        <v>2</v>
      </c>
      <c r="J219" s="41"/>
      <c r="K219" s="74"/>
      <c r="L219" s="43">
        <f t="shared" si="30"/>
        <v>7</v>
      </c>
      <c r="M219" s="33">
        <f t="shared" si="30"/>
        <v>3</v>
      </c>
      <c r="N219" s="34">
        <f>L219+M219</f>
        <v>10</v>
      </c>
      <c r="O219" s="35"/>
      <c r="P219" s="8" t="s">
        <v>17</v>
      </c>
      <c r="Q219" s="36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2.75">
      <c r="A220" s="32" t="s">
        <v>133</v>
      </c>
      <c r="B220" s="33"/>
      <c r="C220" s="33"/>
      <c r="D220" s="33">
        <v>1</v>
      </c>
      <c r="E220" s="33">
        <v>6</v>
      </c>
      <c r="F220" s="33">
        <v>5</v>
      </c>
      <c r="G220" s="33"/>
      <c r="H220" s="33">
        <v>4</v>
      </c>
      <c r="I220" s="38">
        <v>5</v>
      </c>
      <c r="J220" s="41"/>
      <c r="K220" s="74"/>
      <c r="L220" s="43">
        <f t="shared" si="30"/>
        <v>10</v>
      </c>
      <c r="M220" s="33">
        <f t="shared" si="30"/>
        <v>11</v>
      </c>
      <c r="N220" s="34">
        <f>L220+M220</f>
        <v>21</v>
      </c>
      <c r="O220" s="35"/>
      <c r="P220" s="8" t="s">
        <v>17</v>
      </c>
      <c r="Q220" s="36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2.75">
      <c r="A221" s="32" t="s">
        <v>134</v>
      </c>
      <c r="B221" s="33">
        <v>1</v>
      </c>
      <c r="C221" s="33"/>
      <c r="D221" s="33"/>
      <c r="E221" s="33"/>
      <c r="F221" s="33">
        <v>3</v>
      </c>
      <c r="G221" s="33"/>
      <c r="H221" s="33">
        <v>4</v>
      </c>
      <c r="I221" s="38"/>
      <c r="J221" s="41"/>
      <c r="K221" s="74"/>
      <c r="L221" s="43">
        <f t="shared" si="30"/>
        <v>8</v>
      </c>
      <c r="M221" s="33">
        <f t="shared" si="30"/>
        <v>0</v>
      </c>
      <c r="N221" s="34">
        <f>L221+M221</f>
        <v>8</v>
      </c>
      <c r="O221" s="35"/>
      <c r="P221" s="8" t="s">
        <v>17</v>
      </c>
      <c r="Q221" s="36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2.75">
      <c r="A222" s="60" t="s">
        <v>139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6:30" ht="12.75">
      <c r="P223" s="134"/>
      <c r="Q223" s="10"/>
      <c r="R223" s="4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2.75">
      <c r="A224" s="2"/>
      <c r="B224" s="1"/>
      <c r="C224" s="1"/>
      <c r="D224" s="1"/>
      <c r="E224" s="1"/>
      <c r="F224" s="1"/>
      <c r="G224" s="1"/>
      <c r="H224" s="61"/>
      <c r="I224" s="61" t="s">
        <v>299</v>
      </c>
      <c r="J224" s="1"/>
      <c r="K224" s="1"/>
      <c r="L224" s="1"/>
      <c r="M224" s="1"/>
      <c r="N224" s="1"/>
      <c r="O224" s="1"/>
      <c r="P224" s="1"/>
      <c r="Q224" s="14" t="s">
        <v>173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2.75">
      <c r="A225" s="2"/>
      <c r="B225" s="1"/>
      <c r="C225" s="1"/>
      <c r="D225" s="1"/>
      <c r="E225" s="1"/>
      <c r="F225" s="1"/>
      <c r="G225" s="1"/>
      <c r="H225" s="61"/>
      <c r="I225" s="61"/>
      <c r="J225" s="1"/>
      <c r="K225" s="1"/>
      <c r="L225" s="1"/>
      <c r="M225" s="1"/>
      <c r="N225" s="1"/>
      <c r="O225" s="1"/>
      <c r="P225" s="1"/>
      <c r="Q225" s="182" t="s">
        <v>298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2.75">
      <c r="A226" s="2"/>
      <c r="B226" s="1"/>
      <c r="C226" s="1"/>
      <c r="D226" s="1"/>
      <c r="E226" s="1"/>
      <c r="F226" s="1"/>
      <c r="G226" s="1"/>
      <c r="H226" s="61"/>
      <c r="I226" s="61"/>
      <c r="J226" s="1"/>
      <c r="K226" s="1"/>
      <c r="L226" s="1"/>
      <c r="M226" s="1"/>
      <c r="N226" s="1"/>
      <c r="O226" s="1"/>
      <c r="P226" s="1"/>
      <c r="Q226" s="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3.5" thickBo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4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2.75">
      <c r="A228" s="15" t="s">
        <v>104</v>
      </c>
      <c r="B228" s="188" t="s">
        <v>7</v>
      </c>
      <c r="C228" s="188"/>
      <c r="D228" s="188" t="s">
        <v>8</v>
      </c>
      <c r="E228" s="188"/>
      <c r="F228" s="188" t="s">
        <v>9</v>
      </c>
      <c r="G228" s="188"/>
      <c r="H228" s="188" t="s">
        <v>10</v>
      </c>
      <c r="I228" s="188"/>
      <c r="J228" s="188" t="s">
        <v>11</v>
      </c>
      <c r="K228" s="188"/>
      <c r="L228" s="188" t="s">
        <v>12</v>
      </c>
      <c r="M228" s="188"/>
      <c r="N228" s="184"/>
      <c r="O228" s="183" t="s">
        <v>13</v>
      </c>
      <c r="P228" s="188"/>
      <c r="Q228" s="184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3.5" thickBot="1">
      <c r="A229" s="19" t="s">
        <v>141</v>
      </c>
      <c r="B229" s="20" t="s">
        <v>14</v>
      </c>
      <c r="C229" s="20" t="s">
        <v>15</v>
      </c>
      <c r="D229" s="20" t="s">
        <v>14</v>
      </c>
      <c r="E229" s="20" t="s">
        <v>15</v>
      </c>
      <c r="F229" s="20" t="s">
        <v>14</v>
      </c>
      <c r="G229" s="20" t="s">
        <v>15</v>
      </c>
      <c r="H229" s="20" t="s">
        <v>14</v>
      </c>
      <c r="I229" s="20" t="s">
        <v>15</v>
      </c>
      <c r="J229" s="3" t="s">
        <v>14</v>
      </c>
      <c r="K229" s="3" t="s">
        <v>15</v>
      </c>
      <c r="L229" s="20" t="s">
        <v>14</v>
      </c>
      <c r="M229" s="20" t="s">
        <v>15</v>
      </c>
      <c r="N229" s="21" t="s">
        <v>16</v>
      </c>
      <c r="O229" s="22" t="s">
        <v>14</v>
      </c>
      <c r="P229" s="20" t="s">
        <v>15</v>
      </c>
      <c r="Q229" s="21" t="s">
        <v>16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2.75">
      <c r="A230" s="90" t="s">
        <v>135</v>
      </c>
      <c r="B230" s="135">
        <v>1</v>
      </c>
      <c r="C230" s="135"/>
      <c r="D230" s="135">
        <v>2</v>
      </c>
      <c r="E230" s="135"/>
      <c r="F230" s="135">
        <v>5</v>
      </c>
      <c r="G230" s="135">
        <v>3</v>
      </c>
      <c r="H230" s="135">
        <v>9</v>
      </c>
      <c r="I230" s="41">
        <v>3</v>
      </c>
      <c r="J230" s="41"/>
      <c r="K230" s="74"/>
      <c r="L230" s="74">
        <f>B230+D230+F230+H230+J230</f>
        <v>17</v>
      </c>
      <c r="M230" s="135">
        <f>C230+E230+G230+I230+K230</f>
        <v>6</v>
      </c>
      <c r="N230" s="136">
        <f>L230+M230</f>
        <v>23</v>
      </c>
      <c r="O230" s="137" t="s">
        <v>136</v>
      </c>
      <c r="P230" s="91"/>
      <c r="Q230" s="131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2.75">
      <c r="A231" s="37" t="s">
        <v>137</v>
      </c>
      <c r="B231" s="38"/>
      <c r="C231" s="8"/>
      <c r="D231" s="8" t="s">
        <v>22</v>
      </c>
      <c r="E231" s="40"/>
      <c r="F231" s="40"/>
      <c r="G231" s="40"/>
      <c r="H231" s="40"/>
      <c r="I231" s="43"/>
      <c r="J231" s="41"/>
      <c r="K231" s="74"/>
      <c r="L231" s="40"/>
      <c r="M231" s="40"/>
      <c r="N231" s="36"/>
      <c r="O231" s="42">
        <v>61</v>
      </c>
      <c r="P231" s="33">
        <v>13</v>
      </c>
      <c r="Q231" s="34">
        <f>O231+P231</f>
        <v>74</v>
      </c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2.75">
      <c r="A232" s="66" t="s">
        <v>138</v>
      </c>
      <c r="B232" s="9">
        <v>1</v>
      </c>
      <c r="C232" s="9">
        <v>2</v>
      </c>
      <c r="D232" s="9">
        <v>2</v>
      </c>
      <c r="E232" s="9">
        <v>3</v>
      </c>
      <c r="F232" s="9">
        <v>11</v>
      </c>
      <c r="G232" s="9">
        <v>8</v>
      </c>
      <c r="H232" s="9">
        <v>37</v>
      </c>
      <c r="I232" s="67">
        <v>13</v>
      </c>
      <c r="J232" s="41"/>
      <c r="K232" s="74"/>
      <c r="L232" s="75">
        <f aca="true" t="shared" si="32" ref="L232:M235">B232+D232+F232+H232+J232</f>
        <v>51</v>
      </c>
      <c r="M232" s="9">
        <f t="shared" si="32"/>
        <v>26</v>
      </c>
      <c r="N232" s="11">
        <f aca="true" t="shared" si="33" ref="N232:N237">L232+M232</f>
        <v>77</v>
      </c>
      <c r="O232" s="42">
        <v>15</v>
      </c>
      <c r="P232" s="33">
        <v>9</v>
      </c>
      <c r="Q232" s="34">
        <f>O232+P232</f>
        <v>24</v>
      </c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2.75">
      <c r="A233" s="66" t="s">
        <v>142</v>
      </c>
      <c r="B233" s="9"/>
      <c r="C233" s="9"/>
      <c r="D233" s="9">
        <v>1</v>
      </c>
      <c r="E233" s="9">
        <v>5</v>
      </c>
      <c r="F233" s="9">
        <v>4</v>
      </c>
      <c r="G233" s="9">
        <v>6</v>
      </c>
      <c r="H233" s="9">
        <v>3</v>
      </c>
      <c r="I233" s="67">
        <v>1</v>
      </c>
      <c r="J233" s="41"/>
      <c r="K233" s="74"/>
      <c r="L233" s="75">
        <f t="shared" si="32"/>
        <v>8</v>
      </c>
      <c r="M233" s="9">
        <f t="shared" si="32"/>
        <v>12</v>
      </c>
      <c r="N233" s="67">
        <f t="shared" si="33"/>
        <v>20</v>
      </c>
      <c r="O233" s="58"/>
      <c r="P233" s="59" t="s">
        <v>17</v>
      </c>
      <c r="Q233" s="5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2.75">
      <c r="A234" s="32" t="s">
        <v>143</v>
      </c>
      <c r="B234" s="33">
        <v>1</v>
      </c>
      <c r="C234" s="33">
        <v>4</v>
      </c>
      <c r="D234" s="33">
        <v>2</v>
      </c>
      <c r="E234" s="33">
        <v>4</v>
      </c>
      <c r="F234" s="33">
        <v>2</v>
      </c>
      <c r="G234" s="33">
        <v>1</v>
      </c>
      <c r="H234" s="33"/>
      <c r="I234" s="38"/>
      <c r="J234" s="41"/>
      <c r="K234" s="74"/>
      <c r="L234" s="43">
        <f t="shared" si="32"/>
        <v>5</v>
      </c>
      <c r="M234" s="33">
        <f t="shared" si="32"/>
        <v>9</v>
      </c>
      <c r="N234" s="38">
        <f t="shared" si="33"/>
        <v>14</v>
      </c>
      <c r="O234" s="138"/>
      <c r="P234" s="97" t="s">
        <v>17</v>
      </c>
      <c r="Q234" s="139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2.75">
      <c r="A235" s="32" t="s">
        <v>144</v>
      </c>
      <c r="B235" s="33">
        <v>8</v>
      </c>
      <c r="C235" s="33">
        <v>2</v>
      </c>
      <c r="D235" s="33">
        <v>4</v>
      </c>
      <c r="E235" s="33"/>
      <c r="F235" s="33">
        <v>7</v>
      </c>
      <c r="G235" s="33"/>
      <c r="H235" s="33">
        <v>2</v>
      </c>
      <c r="I235" s="38"/>
      <c r="J235" s="41"/>
      <c r="K235" s="74"/>
      <c r="L235" s="43">
        <f t="shared" si="32"/>
        <v>21</v>
      </c>
      <c r="M235" s="33">
        <f t="shared" si="32"/>
        <v>2</v>
      </c>
      <c r="N235" s="38">
        <f t="shared" si="33"/>
        <v>23</v>
      </c>
      <c r="O235" s="138"/>
      <c r="P235" s="97" t="s">
        <v>17</v>
      </c>
      <c r="Q235" s="139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2.75">
      <c r="A236" s="32" t="s">
        <v>145</v>
      </c>
      <c r="B236" s="33">
        <v>1</v>
      </c>
      <c r="C236" s="33">
        <v>3</v>
      </c>
      <c r="D236" s="33">
        <v>5</v>
      </c>
      <c r="E236" s="33">
        <v>9</v>
      </c>
      <c r="F236" s="33">
        <v>8</v>
      </c>
      <c r="G236" s="33">
        <v>5</v>
      </c>
      <c r="H236" s="33">
        <v>2</v>
      </c>
      <c r="I236" s="38">
        <v>6</v>
      </c>
      <c r="J236" s="41"/>
      <c r="K236" s="74"/>
      <c r="L236" s="43">
        <f>B236+D236+F236+H236+J236</f>
        <v>16</v>
      </c>
      <c r="M236" s="33">
        <f>C236+E236+G236+I236+K236</f>
        <v>23</v>
      </c>
      <c r="N236" s="38">
        <f t="shared" si="33"/>
        <v>39</v>
      </c>
      <c r="O236" s="138"/>
      <c r="P236" s="97" t="s">
        <v>17</v>
      </c>
      <c r="Q236" s="98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2.75">
      <c r="A237" s="32" t="s">
        <v>282</v>
      </c>
      <c r="B237" s="33"/>
      <c r="C237" s="33">
        <v>1</v>
      </c>
      <c r="D237" s="33">
        <v>3</v>
      </c>
      <c r="E237" s="33">
        <v>2</v>
      </c>
      <c r="F237" s="33">
        <v>9</v>
      </c>
      <c r="G237" s="33">
        <v>3</v>
      </c>
      <c r="H237" s="33">
        <v>12</v>
      </c>
      <c r="I237" s="38">
        <v>4</v>
      </c>
      <c r="J237" s="41"/>
      <c r="K237" s="74"/>
      <c r="L237" s="43">
        <f>B237+D237+F237+H237+J237</f>
        <v>24</v>
      </c>
      <c r="M237" s="33">
        <f>C237+E237+G237+I237+K237</f>
        <v>10</v>
      </c>
      <c r="N237" s="38">
        <f t="shared" si="33"/>
        <v>34</v>
      </c>
      <c r="O237" s="138"/>
      <c r="P237" s="97" t="s">
        <v>17</v>
      </c>
      <c r="Q237" s="98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2.75">
      <c r="A238" s="32" t="s">
        <v>146</v>
      </c>
      <c r="B238" s="33">
        <v>2</v>
      </c>
      <c r="C238" s="33">
        <v>2</v>
      </c>
      <c r="D238" s="33"/>
      <c r="E238" s="33">
        <v>2</v>
      </c>
      <c r="F238" s="33"/>
      <c r="G238" s="33"/>
      <c r="H238" s="33">
        <v>2</v>
      </c>
      <c r="I238" s="38"/>
      <c r="J238" s="41"/>
      <c r="K238" s="74"/>
      <c r="L238" s="43">
        <f aca="true" t="shared" si="34" ref="L238:M250">B238+D238+F238+H238+J238</f>
        <v>4</v>
      </c>
      <c r="M238" s="33">
        <f t="shared" si="34"/>
        <v>4</v>
      </c>
      <c r="N238" s="38">
        <f aca="true" t="shared" si="35" ref="N238:N250">L238+M238</f>
        <v>8</v>
      </c>
      <c r="O238" s="138"/>
      <c r="P238" s="97" t="s">
        <v>17</v>
      </c>
      <c r="Q238" s="98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2.75">
      <c r="A239" s="32" t="s">
        <v>147</v>
      </c>
      <c r="B239" s="33">
        <v>2</v>
      </c>
      <c r="C239" s="33">
        <v>2</v>
      </c>
      <c r="D239" s="33">
        <v>1</v>
      </c>
      <c r="E239" s="33"/>
      <c r="F239" s="33"/>
      <c r="G239" s="33"/>
      <c r="H239" s="33"/>
      <c r="I239" s="38"/>
      <c r="J239" s="41"/>
      <c r="K239" s="74"/>
      <c r="L239" s="43">
        <f t="shared" si="34"/>
        <v>3</v>
      </c>
      <c r="M239" s="33">
        <f t="shared" si="34"/>
        <v>2</v>
      </c>
      <c r="N239" s="38">
        <f t="shared" si="35"/>
        <v>5</v>
      </c>
      <c r="O239" s="138"/>
      <c r="P239" s="97" t="s">
        <v>17</v>
      </c>
      <c r="Q239" s="98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2.75">
      <c r="A240" s="32" t="s">
        <v>148</v>
      </c>
      <c r="B240" s="33">
        <v>1</v>
      </c>
      <c r="C240" s="33"/>
      <c r="D240" s="33"/>
      <c r="E240" s="33">
        <v>1</v>
      </c>
      <c r="F240" s="33"/>
      <c r="G240" s="33"/>
      <c r="H240" s="33">
        <v>1</v>
      </c>
      <c r="I240" s="38"/>
      <c r="J240" s="41"/>
      <c r="K240" s="74"/>
      <c r="L240" s="43">
        <f t="shared" si="34"/>
        <v>2</v>
      </c>
      <c r="M240" s="33">
        <f t="shared" si="34"/>
        <v>1</v>
      </c>
      <c r="N240" s="38">
        <f t="shared" si="35"/>
        <v>3</v>
      </c>
      <c r="O240" s="129"/>
      <c r="P240" s="130" t="s">
        <v>17</v>
      </c>
      <c r="Q240" s="131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2.75">
      <c r="A241" s="32" t="s">
        <v>149</v>
      </c>
      <c r="B241" s="33">
        <v>2</v>
      </c>
      <c r="C241" s="33">
        <v>7</v>
      </c>
      <c r="D241" s="33">
        <v>8</v>
      </c>
      <c r="E241" s="33">
        <v>16</v>
      </c>
      <c r="F241" s="33">
        <v>17</v>
      </c>
      <c r="G241" s="33">
        <v>45</v>
      </c>
      <c r="H241" s="33">
        <v>29</v>
      </c>
      <c r="I241" s="38">
        <v>69</v>
      </c>
      <c r="J241" s="41"/>
      <c r="K241" s="74"/>
      <c r="L241" s="43">
        <f t="shared" si="34"/>
        <v>56</v>
      </c>
      <c r="M241" s="33">
        <f t="shared" si="34"/>
        <v>137</v>
      </c>
      <c r="N241" s="38">
        <f t="shared" si="35"/>
        <v>193</v>
      </c>
      <c r="O241" s="42">
        <v>18</v>
      </c>
      <c r="P241" s="33">
        <v>28</v>
      </c>
      <c r="Q241" s="34">
        <f>O241+P241</f>
        <v>46</v>
      </c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2.75">
      <c r="A242" s="32" t="s">
        <v>150</v>
      </c>
      <c r="B242" s="33"/>
      <c r="C242" s="33"/>
      <c r="D242" s="33">
        <v>1</v>
      </c>
      <c r="E242" s="33"/>
      <c r="F242" s="33"/>
      <c r="G242" s="33">
        <v>1</v>
      </c>
      <c r="H242" s="33"/>
      <c r="I242" s="38">
        <v>1</v>
      </c>
      <c r="J242" s="41"/>
      <c r="K242" s="74"/>
      <c r="L242" s="43">
        <f t="shared" si="34"/>
        <v>1</v>
      </c>
      <c r="M242" s="33">
        <f t="shared" si="34"/>
        <v>2</v>
      </c>
      <c r="N242" s="38">
        <f t="shared" si="35"/>
        <v>3</v>
      </c>
      <c r="O242" s="138"/>
      <c r="P242" s="97" t="s">
        <v>17</v>
      </c>
      <c r="Q242" s="98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2.75">
      <c r="A243" s="32" t="s">
        <v>264</v>
      </c>
      <c r="B243" s="33"/>
      <c r="C243" s="33"/>
      <c r="D243" s="33">
        <v>1</v>
      </c>
      <c r="E243" s="33">
        <v>1</v>
      </c>
      <c r="F243" s="33">
        <v>6</v>
      </c>
      <c r="G243" s="33">
        <v>8</v>
      </c>
      <c r="H243" s="33">
        <v>8</v>
      </c>
      <c r="I243" s="38">
        <v>10</v>
      </c>
      <c r="J243" s="41"/>
      <c r="K243" s="74"/>
      <c r="L243" s="43">
        <f t="shared" si="34"/>
        <v>15</v>
      </c>
      <c r="M243" s="33">
        <f t="shared" si="34"/>
        <v>19</v>
      </c>
      <c r="N243" s="38">
        <f t="shared" si="35"/>
        <v>34</v>
      </c>
      <c r="O243" s="42">
        <v>4</v>
      </c>
      <c r="P243" s="33">
        <v>16</v>
      </c>
      <c r="Q243" s="34">
        <f>O243+P243</f>
        <v>20</v>
      </c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2.75">
      <c r="A244" s="32" t="s">
        <v>240</v>
      </c>
      <c r="B244" s="33">
        <v>2</v>
      </c>
      <c r="C244" s="33"/>
      <c r="D244" s="33"/>
      <c r="E244" s="33"/>
      <c r="F244" s="33">
        <v>3</v>
      </c>
      <c r="G244" s="33"/>
      <c r="H244" s="33">
        <v>7</v>
      </c>
      <c r="I244" s="38"/>
      <c r="J244" s="41"/>
      <c r="K244" s="74"/>
      <c r="L244" s="43">
        <f>B244+D244+F244+H244+J244</f>
        <v>12</v>
      </c>
      <c r="M244" s="33">
        <f>C244+E244+G244+I244+K244</f>
        <v>0</v>
      </c>
      <c r="N244" s="38">
        <f>L244+M244</f>
        <v>12</v>
      </c>
      <c r="O244" s="138"/>
      <c r="P244" s="97" t="s">
        <v>17</v>
      </c>
      <c r="Q244" s="98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2.75">
      <c r="A245" s="32" t="s">
        <v>151</v>
      </c>
      <c r="B245" s="33"/>
      <c r="C245" s="33"/>
      <c r="D245" s="33"/>
      <c r="E245" s="33"/>
      <c r="F245" s="33"/>
      <c r="G245" s="33"/>
      <c r="H245" s="33"/>
      <c r="I245" s="38">
        <v>3</v>
      </c>
      <c r="J245" s="41"/>
      <c r="K245" s="74"/>
      <c r="L245" s="43">
        <f t="shared" si="34"/>
        <v>0</v>
      </c>
      <c r="M245" s="33">
        <f t="shared" si="34"/>
        <v>3</v>
      </c>
      <c r="N245" s="38">
        <f t="shared" si="35"/>
        <v>3</v>
      </c>
      <c r="O245" s="138"/>
      <c r="P245" s="97" t="s">
        <v>17</v>
      </c>
      <c r="Q245" s="98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2.75">
      <c r="A246" s="32" t="s">
        <v>152</v>
      </c>
      <c r="B246" s="33"/>
      <c r="C246" s="33">
        <v>2</v>
      </c>
      <c r="D246" s="33"/>
      <c r="E246" s="33">
        <v>2</v>
      </c>
      <c r="F246" s="33">
        <v>2</v>
      </c>
      <c r="G246" s="33">
        <v>2</v>
      </c>
      <c r="H246" s="33">
        <v>3</v>
      </c>
      <c r="I246" s="38">
        <v>2</v>
      </c>
      <c r="J246" s="41"/>
      <c r="K246" s="74"/>
      <c r="L246" s="43">
        <f t="shared" si="34"/>
        <v>5</v>
      </c>
      <c r="M246" s="33">
        <f t="shared" si="34"/>
        <v>8</v>
      </c>
      <c r="N246" s="38">
        <f t="shared" si="35"/>
        <v>13</v>
      </c>
      <c r="O246" s="138"/>
      <c r="P246" s="97" t="s">
        <v>17</v>
      </c>
      <c r="Q246" s="98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2.75">
      <c r="A247" s="32" t="s">
        <v>153</v>
      </c>
      <c r="B247" s="33">
        <v>1</v>
      </c>
      <c r="C247" s="33"/>
      <c r="D247" s="33">
        <v>1</v>
      </c>
      <c r="E247" s="33">
        <v>2</v>
      </c>
      <c r="F247" s="33">
        <v>2</v>
      </c>
      <c r="G247" s="33">
        <v>1</v>
      </c>
      <c r="H247" s="33">
        <v>10</v>
      </c>
      <c r="I247" s="38">
        <v>10</v>
      </c>
      <c r="J247" s="41"/>
      <c r="K247" s="74"/>
      <c r="L247" s="43">
        <f t="shared" si="34"/>
        <v>14</v>
      </c>
      <c r="M247" s="33">
        <f t="shared" si="34"/>
        <v>13</v>
      </c>
      <c r="N247" s="38">
        <f t="shared" si="35"/>
        <v>27</v>
      </c>
      <c r="O247" s="42">
        <v>57</v>
      </c>
      <c r="P247" s="33">
        <v>34</v>
      </c>
      <c r="Q247" s="34">
        <f>O247+P247</f>
        <v>91</v>
      </c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2.75">
      <c r="A248" s="32" t="s">
        <v>154</v>
      </c>
      <c r="B248" s="33"/>
      <c r="C248" s="33"/>
      <c r="D248" s="33"/>
      <c r="E248" s="33">
        <v>1</v>
      </c>
      <c r="F248" s="33">
        <v>1</v>
      </c>
      <c r="G248" s="33">
        <v>1</v>
      </c>
      <c r="H248" s="33">
        <v>1</v>
      </c>
      <c r="I248" s="38">
        <v>5</v>
      </c>
      <c r="J248" s="41"/>
      <c r="K248" s="74"/>
      <c r="L248" s="43">
        <f t="shared" si="34"/>
        <v>2</v>
      </c>
      <c r="M248" s="33">
        <f t="shared" si="34"/>
        <v>7</v>
      </c>
      <c r="N248" s="38">
        <f t="shared" si="35"/>
        <v>9</v>
      </c>
      <c r="O248" s="138"/>
      <c r="P248" s="97" t="s">
        <v>17</v>
      </c>
      <c r="Q248" s="98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2.75">
      <c r="A249" s="32" t="s">
        <v>155</v>
      </c>
      <c r="B249" s="33"/>
      <c r="C249" s="33"/>
      <c r="D249" s="33"/>
      <c r="E249" s="33"/>
      <c r="F249" s="33"/>
      <c r="G249" s="33"/>
      <c r="H249" s="33"/>
      <c r="I249" s="38"/>
      <c r="J249" s="41"/>
      <c r="K249" s="74"/>
      <c r="L249" s="43">
        <f t="shared" si="34"/>
        <v>0</v>
      </c>
      <c r="M249" s="33">
        <f t="shared" si="34"/>
        <v>0</v>
      </c>
      <c r="N249" s="38">
        <f t="shared" si="35"/>
        <v>0</v>
      </c>
      <c r="O249" s="138"/>
      <c r="P249" s="97" t="s">
        <v>17</v>
      </c>
      <c r="Q249" s="98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3.5" thickBot="1">
      <c r="A250" s="32" t="s">
        <v>281</v>
      </c>
      <c r="B250" s="82"/>
      <c r="C250" s="82"/>
      <c r="D250" s="82"/>
      <c r="E250" s="82"/>
      <c r="F250" s="82">
        <v>1</v>
      </c>
      <c r="G250" s="82">
        <v>4</v>
      </c>
      <c r="H250" s="82">
        <v>2</v>
      </c>
      <c r="I250" s="82">
        <v>5</v>
      </c>
      <c r="J250" s="41"/>
      <c r="K250" s="74"/>
      <c r="L250" s="43">
        <f t="shared" si="34"/>
        <v>3</v>
      </c>
      <c r="M250" s="33">
        <f t="shared" si="34"/>
        <v>9</v>
      </c>
      <c r="N250" s="34">
        <f t="shared" si="35"/>
        <v>12</v>
      </c>
      <c r="O250" s="140"/>
      <c r="P250" s="10" t="s">
        <v>17</v>
      </c>
      <c r="Q250" s="98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2.75">
      <c r="A251" s="23" t="s">
        <v>45</v>
      </c>
      <c r="B251" s="135">
        <f aca="true" t="shared" si="36" ref="B251:M251">SUM(B186:B250)</f>
        <v>107</v>
      </c>
      <c r="C251" s="135">
        <f t="shared" si="36"/>
        <v>61</v>
      </c>
      <c r="D251" s="135">
        <f t="shared" si="36"/>
        <v>96</v>
      </c>
      <c r="E251" s="135">
        <f t="shared" si="36"/>
        <v>101</v>
      </c>
      <c r="F251" s="135">
        <f t="shared" si="36"/>
        <v>218</v>
      </c>
      <c r="G251" s="135">
        <f t="shared" si="36"/>
        <v>261</v>
      </c>
      <c r="H251" s="135">
        <f t="shared" si="36"/>
        <v>449</v>
      </c>
      <c r="I251" s="135">
        <f t="shared" si="36"/>
        <v>468</v>
      </c>
      <c r="J251" s="126">
        <f t="shared" si="36"/>
        <v>71</v>
      </c>
      <c r="K251" s="126">
        <f t="shared" si="36"/>
        <v>87</v>
      </c>
      <c r="L251" s="126">
        <f t="shared" si="36"/>
        <v>941</v>
      </c>
      <c r="M251" s="126">
        <f t="shared" si="36"/>
        <v>978</v>
      </c>
      <c r="N251" s="24"/>
      <c r="O251" s="76">
        <f>SUM(O186:O250)</f>
        <v>465</v>
      </c>
      <c r="P251" s="27">
        <f>SUM(P186:P250)</f>
        <v>326</v>
      </c>
      <c r="Q251" s="28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3.5" thickBot="1">
      <c r="A252" s="141" t="s">
        <v>156</v>
      </c>
      <c r="B252" s="69"/>
      <c r="C252" s="142">
        <f>B251+C251</f>
        <v>168</v>
      </c>
      <c r="D252" s="69"/>
      <c r="E252" s="142">
        <f>D251+E251</f>
        <v>197</v>
      </c>
      <c r="F252" s="69"/>
      <c r="G252" s="142">
        <f>F251+G251</f>
        <v>479</v>
      </c>
      <c r="H252" s="69"/>
      <c r="I252" s="142">
        <f>H251+I251</f>
        <v>917</v>
      </c>
      <c r="J252" s="69"/>
      <c r="K252" s="142">
        <f>J251+K251</f>
        <v>158</v>
      </c>
      <c r="L252" s="69"/>
      <c r="M252" s="142">
        <f>L251+M251</f>
        <v>1919</v>
      </c>
      <c r="N252" s="69">
        <f>SUM(N186:N250)</f>
        <v>1919</v>
      </c>
      <c r="O252" s="143"/>
      <c r="P252" s="70">
        <f>O251+P251</f>
        <v>791</v>
      </c>
      <c r="Q252" s="144">
        <f>SUM(Q186:Q250)</f>
        <v>791</v>
      </c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2.75">
      <c r="A253" s="2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2.75">
      <c r="A254" s="12" t="s">
        <v>46</v>
      </c>
      <c r="B254" s="1"/>
      <c r="C254" s="1"/>
      <c r="D254" s="1"/>
      <c r="E254" s="1"/>
      <c r="F254" s="145"/>
      <c r="G254" s="145"/>
      <c r="H254" s="61"/>
      <c r="I254" s="61" t="s">
        <v>299</v>
      </c>
      <c r="J254" s="1"/>
      <c r="K254" s="1"/>
      <c r="L254" s="1"/>
      <c r="M254" s="1"/>
      <c r="N254" s="1"/>
      <c r="O254" s="1"/>
      <c r="P254" s="1"/>
      <c r="Q254" s="14" t="s">
        <v>209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2.75">
      <c r="A255" s="12" t="s">
        <v>5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82" t="s">
        <v>298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2.75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3.5" thickBot="1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2.75">
      <c r="A258" s="15" t="s">
        <v>157</v>
      </c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7"/>
      <c r="O258" s="18" t="s">
        <v>13</v>
      </c>
      <c r="P258" s="16"/>
      <c r="Q258" s="17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3.5" thickBot="1">
      <c r="A259" s="19" t="s">
        <v>158</v>
      </c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148"/>
      <c r="O259" s="22" t="s">
        <v>14</v>
      </c>
      <c r="P259" s="20" t="s">
        <v>15</v>
      </c>
      <c r="Q259" s="21" t="s">
        <v>16</v>
      </c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2.75">
      <c r="A260" s="149" t="s">
        <v>159</v>
      </c>
      <c r="B260" s="25"/>
      <c r="C260" s="30" t="s">
        <v>22</v>
      </c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31"/>
      <c r="O260" s="76">
        <v>66</v>
      </c>
      <c r="P260" s="27">
        <v>153</v>
      </c>
      <c r="Q260" s="28">
        <f>O260+P260</f>
        <v>219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2.75">
      <c r="A261" s="93" t="s">
        <v>204</v>
      </c>
      <c r="B261" s="10"/>
      <c r="C261" s="97" t="s">
        <v>22</v>
      </c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98"/>
      <c r="O261" s="150">
        <v>2</v>
      </c>
      <c r="P261" s="135">
        <v>3</v>
      </c>
      <c r="Q261" s="136">
        <f>O261+P261</f>
        <v>5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2.75">
      <c r="A262" s="37" t="s">
        <v>160</v>
      </c>
      <c r="B262" s="40"/>
      <c r="C262" s="8" t="s">
        <v>22</v>
      </c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36"/>
      <c r="O262" s="42">
        <v>5</v>
      </c>
      <c r="P262" s="33">
        <v>3</v>
      </c>
      <c r="Q262" s="34">
        <f>O262+P262</f>
        <v>8</v>
      </c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2.75">
      <c r="A263" s="37" t="s">
        <v>235</v>
      </c>
      <c r="B263" s="40"/>
      <c r="C263" s="8" t="s">
        <v>22</v>
      </c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36"/>
      <c r="O263" s="42"/>
      <c r="P263" s="33"/>
      <c r="Q263" s="34">
        <f>O263+P263</f>
        <v>0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2.75">
      <c r="A264" s="151" t="s">
        <v>199</v>
      </c>
      <c r="B264" s="10"/>
      <c r="C264" s="152" t="s">
        <v>207</v>
      </c>
      <c r="D264" s="153"/>
      <c r="E264" s="154"/>
      <c r="F264" s="154"/>
      <c r="G264" s="154"/>
      <c r="H264" s="154"/>
      <c r="I264" s="154"/>
      <c r="J264" s="154"/>
      <c r="K264" s="154"/>
      <c r="L264" s="154"/>
      <c r="M264" s="154"/>
      <c r="N264" s="98"/>
      <c r="O264" s="44"/>
      <c r="P264" s="9"/>
      <c r="Q264" s="11">
        <f>O264+P264</f>
        <v>0</v>
      </c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2.75">
      <c r="A265" s="155" t="s">
        <v>212</v>
      </c>
      <c r="B265" s="156"/>
      <c r="C265" s="157" t="s">
        <v>161</v>
      </c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8"/>
      <c r="O265" s="42"/>
      <c r="P265" s="43"/>
      <c r="Q265" s="159" t="s">
        <v>162</v>
      </c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2.75">
      <c r="A266" s="160" t="s">
        <v>163</v>
      </c>
      <c r="B266" s="161"/>
      <c r="C266" s="162" t="s">
        <v>22</v>
      </c>
      <c r="D266" s="163"/>
      <c r="E266" s="161"/>
      <c r="F266" s="161"/>
      <c r="G266" s="161"/>
      <c r="H266" s="161"/>
      <c r="I266" s="161"/>
      <c r="J266" s="161"/>
      <c r="K266" s="161"/>
      <c r="L266" s="161"/>
      <c r="M266" s="161"/>
      <c r="N266" s="164"/>
      <c r="O266" s="42">
        <v>1</v>
      </c>
      <c r="P266" s="9">
        <v>2</v>
      </c>
      <c r="Q266" s="34">
        <f aca="true" t="shared" si="37" ref="Q266:Q277">O266+P266</f>
        <v>3</v>
      </c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2.75">
      <c r="A267" s="37" t="s">
        <v>201</v>
      </c>
      <c r="B267" s="165"/>
      <c r="C267" s="152" t="s">
        <v>208</v>
      </c>
      <c r="E267" s="33"/>
      <c r="F267" s="33"/>
      <c r="G267" s="33"/>
      <c r="H267" s="38"/>
      <c r="I267" s="165"/>
      <c r="J267" s="165"/>
      <c r="K267" s="165"/>
      <c r="L267" s="165"/>
      <c r="M267" s="165"/>
      <c r="N267" s="166"/>
      <c r="O267" s="42">
        <v>1</v>
      </c>
      <c r="P267" s="167"/>
      <c r="Q267" s="34">
        <f>O267+P267</f>
        <v>1</v>
      </c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2.75">
      <c r="A268" s="160" t="s">
        <v>205</v>
      </c>
      <c r="B268" s="161"/>
      <c r="C268" s="168" t="s">
        <v>22</v>
      </c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4"/>
      <c r="O268" s="44">
        <v>25</v>
      </c>
      <c r="P268" s="9">
        <v>9</v>
      </c>
      <c r="Q268" s="34">
        <f t="shared" si="37"/>
        <v>34</v>
      </c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2.75">
      <c r="A269" s="160" t="s">
        <v>164</v>
      </c>
      <c r="B269" s="161"/>
      <c r="C269" s="168" t="s">
        <v>165</v>
      </c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4"/>
      <c r="O269" s="42"/>
      <c r="P269" s="33"/>
      <c r="Q269" s="34">
        <f t="shared" si="37"/>
        <v>0</v>
      </c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2.75">
      <c r="A270" s="37" t="s">
        <v>166</v>
      </c>
      <c r="B270" s="40"/>
      <c r="C270" s="8" t="s">
        <v>22</v>
      </c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36"/>
      <c r="O270" s="42">
        <v>1</v>
      </c>
      <c r="P270" s="33"/>
      <c r="Q270" s="34">
        <f>O270+P270</f>
        <v>1</v>
      </c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2.75">
      <c r="A271" s="93" t="s">
        <v>167</v>
      </c>
      <c r="B271" s="10"/>
      <c r="C271" s="97" t="s">
        <v>22</v>
      </c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98"/>
      <c r="O271" s="42">
        <v>13</v>
      </c>
      <c r="P271" s="33">
        <v>18</v>
      </c>
      <c r="Q271" s="34">
        <f t="shared" si="37"/>
        <v>31</v>
      </c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2.75">
      <c r="A272" s="160" t="s">
        <v>206</v>
      </c>
      <c r="B272" s="161"/>
      <c r="C272" s="168" t="s">
        <v>165</v>
      </c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4"/>
      <c r="O272" s="42"/>
      <c r="P272" s="33">
        <v>1</v>
      </c>
      <c r="Q272" s="34">
        <f t="shared" si="37"/>
        <v>1</v>
      </c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2.75">
      <c r="A273" s="160" t="s">
        <v>168</v>
      </c>
      <c r="B273" s="161"/>
      <c r="C273" s="168" t="s">
        <v>22</v>
      </c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4"/>
      <c r="O273" s="42">
        <v>1</v>
      </c>
      <c r="P273" s="54"/>
      <c r="Q273" s="34">
        <f t="shared" si="37"/>
        <v>1</v>
      </c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2.75">
      <c r="A274" s="160" t="s">
        <v>256</v>
      </c>
      <c r="B274" s="161"/>
      <c r="C274" s="168" t="s">
        <v>22</v>
      </c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4"/>
      <c r="O274" s="42">
        <v>2</v>
      </c>
      <c r="P274" s="54"/>
      <c r="Q274" s="34">
        <f>O274+P274</f>
        <v>2</v>
      </c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2.75">
      <c r="A275" s="160" t="s">
        <v>278</v>
      </c>
      <c r="B275" s="161"/>
      <c r="C275" s="168" t="s">
        <v>165</v>
      </c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4"/>
      <c r="O275" s="42"/>
      <c r="P275" s="43"/>
      <c r="Q275" s="34">
        <f t="shared" si="37"/>
        <v>0</v>
      </c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2.75">
      <c r="A276" s="160" t="s">
        <v>251</v>
      </c>
      <c r="B276" s="161"/>
      <c r="C276" s="168" t="s">
        <v>22</v>
      </c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4"/>
      <c r="O276" s="42">
        <v>23</v>
      </c>
      <c r="P276" s="54">
        <v>6</v>
      </c>
      <c r="Q276" s="34">
        <f>O276+P276</f>
        <v>29</v>
      </c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2.75">
      <c r="A277" s="160" t="s">
        <v>169</v>
      </c>
      <c r="B277" s="161"/>
      <c r="C277" s="168" t="s">
        <v>22</v>
      </c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4"/>
      <c r="O277" s="42"/>
      <c r="P277" s="54"/>
      <c r="Q277" s="34">
        <f t="shared" si="37"/>
        <v>0</v>
      </c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2.75">
      <c r="A278" s="160" t="s">
        <v>170</v>
      </c>
      <c r="B278" s="161"/>
      <c r="C278" s="168" t="s">
        <v>22</v>
      </c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4"/>
      <c r="O278" s="42"/>
      <c r="P278" s="54"/>
      <c r="Q278" s="34">
        <f>O278+P278</f>
        <v>0</v>
      </c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3.5" thickBot="1">
      <c r="A279" s="155" t="s">
        <v>171</v>
      </c>
      <c r="B279" s="156"/>
      <c r="C279" s="157" t="s">
        <v>161</v>
      </c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8"/>
      <c r="O279" s="35"/>
      <c r="P279" s="43"/>
      <c r="Q279" s="159" t="s">
        <v>162</v>
      </c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2.75">
      <c r="A280" s="149" t="s">
        <v>45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31"/>
      <c r="O280" s="76">
        <f>SUM(O260:O279)</f>
        <v>140</v>
      </c>
      <c r="P280" s="27">
        <f>SUM(P260:P279)</f>
        <v>195</v>
      </c>
      <c r="Q280" s="28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3.5" thickBot="1">
      <c r="A281" s="19" t="s">
        <v>172</v>
      </c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148"/>
      <c r="O281" s="143"/>
      <c r="P281" s="169">
        <f>O280+P280</f>
        <v>335</v>
      </c>
      <c r="Q281" s="144">
        <f>SUM(Q260:Q279)</f>
        <v>335</v>
      </c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2.7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8:30" ht="12.75"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8:30" ht="12.75"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3.5" thickBo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2.75">
      <c r="A286" s="15" t="s">
        <v>6</v>
      </c>
      <c r="B286" s="188" t="s">
        <v>174</v>
      </c>
      <c r="C286" s="188"/>
      <c r="D286" s="188" t="s">
        <v>175</v>
      </c>
      <c r="E286" s="188"/>
      <c r="F286" s="188" t="s">
        <v>176</v>
      </c>
      <c r="G286" s="188"/>
      <c r="H286" s="188" t="s">
        <v>177</v>
      </c>
      <c r="I286" s="188"/>
      <c r="J286" s="188" t="s">
        <v>11</v>
      </c>
      <c r="K286" s="188"/>
      <c r="L286" s="146"/>
      <c r="M286" s="16" t="s">
        <v>178</v>
      </c>
      <c r="N286" s="147"/>
      <c r="O286" s="18" t="s">
        <v>13</v>
      </c>
      <c r="P286" s="16"/>
      <c r="Q286" s="17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3.5" thickBot="1">
      <c r="A287" s="19" t="s">
        <v>179</v>
      </c>
      <c r="B287" s="20" t="s">
        <v>14</v>
      </c>
      <c r="C287" s="20" t="s">
        <v>15</v>
      </c>
      <c r="D287" s="20" t="s">
        <v>14</v>
      </c>
      <c r="E287" s="20" t="s">
        <v>15</v>
      </c>
      <c r="F287" s="20" t="s">
        <v>14</v>
      </c>
      <c r="G287" s="20" t="s">
        <v>15</v>
      </c>
      <c r="H287" s="20" t="s">
        <v>14</v>
      </c>
      <c r="I287" s="20" t="s">
        <v>15</v>
      </c>
      <c r="J287" s="20" t="s">
        <v>14</v>
      </c>
      <c r="K287" s="20" t="s">
        <v>15</v>
      </c>
      <c r="L287" s="20" t="s">
        <v>14</v>
      </c>
      <c r="M287" s="20" t="s">
        <v>15</v>
      </c>
      <c r="N287" s="21" t="s">
        <v>16</v>
      </c>
      <c r="O287" s="22" t="s">
        <v>14</v>
      </c>
      <c r="P287" s="20" t="s">
        <v>15</v>
      </c>
      <c r="Q287" s="21" t="s">
        <v>16</v>
      </c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2.75">
      <c r="A288" s="23" t="s">
        <v>250</v>
      </c>
      <c r="B288" s="24"/>
      <c r="C288" s="25"/>
      <c r="D288" s="25"/>
      <c r="E288" s="25"/>
      <c r="F288" s="25"/>
      <c r="G288" s="25"/>
      <c r="H288" s="25"/>
      <c r="I288" s="26"/>
      <c r="J288" s="27"/>
      <c r="K288" s="27"/>
      <c r="L288" s="27">
        <f>J288</f>
        <v>0</v>
      </c>
      <c r="M288" s="27">
        <f>K288</f>
        <v>0</v>
      </c>
      <c r="N288" s="24">
        <f>L288+M288</f>
        <v>0</v>
      </c>
      <c r="O288" s="29"/>
      <c r="P288" s="30" t="s">
        <v>17</v>
      </c>
      <c r="Q288" s="31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2.75">
      <c r="A289" s="170" t="s">
        <v>180</v>
      </c>
      <c r="B289" s="33"/>
      <c r="C289" s="33"/>
      <c r="D289" s="33">
        <v>1</v>
      </c>
      <c r="E289" s="33">
        <v>20</v>
      </c>
      <c r="F289" s="33">
        <v>3</v>
      </c>
      <c r="G289" s="33">
        <v>22</v>
      </c>
      <c r="H289" s="33">
        <v>49</v>
      </c>
      <c r="I289" s="33">
        <v>93</v>
      </c>
      <c r="J289" s="33"/>
      <c r="K289" s="33"/>
      <c r="L289" s="54">
        <f>B289+D289+F289+H289</f>
        <v>53</v>
      </c>
      <c r="M289" s="54">
        <f>C289+E289+G289+I289</f>
        <v>135</v>
      </c>
      <c r="N289" s="51">
        <f>L289+M289</f>
        <v>188</v>
      </c>
      <c r="O289" s="35"/>
      <c r="P289" s="8" t="s">
        <v>17</v>
      </c>
      <c r="Q289" s="36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2.75">
      <c r="A290" s="170" t="s">
        <v>252</v>
      </c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54">
        <f>B290+D290+F290+H290</f>
        <v>0</v>
      </c>
      <c r="M290" s="54">
        <f>C290+E290+G290+I290</f>
        <v>0</v>
      </c>
      <c r="N290" s="51">
        <f>L290+M290</f>
        <v>0</v>
      </c>
      <c r="O290" s="35"/>
      <c r="P290" s="8" t="s">
        <v>17</v>
      </c>
      <c r="Q290" s="36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2.75">
      <c r="A291" s="37" t="s">
        <v>181</v>
      </c>
      <c r="B291" s="40"/>
      <c r="C291" s="40"/>
      <c r="D291" s="8" t="s">
        <v>22</v>
      </c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4">
        <v>19</v>
      </c>
      <c r="P291" s="171">
        <v>9</v>
      </c>
      <c r="Q291" s="11">
        <f>O291+P291</f>
        <v>28</v>
      </c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2.75">
      <c r="A292" s="37" t="s">
        <v>182</v>
      </c>
      <c r="B292" s="40"/>
      <c r="C292" s="40"/>
      <c r="D292" s="8" t="s">
        <v>22</v>
      </c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2"/>
      <c r="P292" s="33"/>
      <c r="Q292" s="34">
        <f>O292+P292</f>
        <v>0</v>
      </c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2.75">
      <c r="A293" s="37" t="s">
        <v>183</v>
      </c>
      <c r="B293" s="40"/>
      <c r="C293" s="40"/>
      <c r="D293" s="8" t="s">
        <v>22</v>
      </c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2">
        <v>8</v>
      </c>
      <c r="P293" s="33">
        <v>6</v>
      </c>
      <c r="Q293" s="34">
        <f>O293+P293</f>
        <v>14</v>
      </c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2.75">
      <c r="A294" s="37" t="s">
        <v>184</v>
      </c>
      <c r="B294" s="40"/>
      <c r="C294" s="40"/>
      <c r="D294" s="8" t="s">
        <v>22</v>
      </c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2">
        <v>19</v>
      </c>
      <c r="P294" s="33">
        <v>15</v>
      </c>
      <c r="Q294" s="34">
        <f>O294+P294</f>
        <v>34</v>
      </c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3.5" thickBot="1">
      <c r="A295" s="141" t="s">
        <v>185</v>
      </c>
      <c r="B295" s="64"/>
      <c r="C295" s="64"/>
      <c r="D295" s="88" t="s">
        <v>22</v>
      </c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172">
        <v>3</v>
      </c>
      <c r="P295" s="82">
        <v>3</v>
      </c>
      <c r="Q295" s="87">
        <f>O295+P295</f>
        <v>6</v>
      </c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2.75">
      <c r="A296" s="149" t="s">
        <v>45</v>
      </c>
      <c r="B296" s="27">
        <f aca="true" t="shared" si="38" ref="B296:M296">SUM(B288:B295)</f>
        <v>0</v>
      </c>
      <c r="C296" s="27">
        <f t="shared" si="38"/>
        <v>0</v>
      </c>
      <c r="D296" s="27">
        <f t="shared" si="38"/>
        <v>1</v>
      </c>
      <c r="E296" s="27">
        <f t="shared" si="38"/>
        <v>20</v>
      </c>
      <c r="F296" s="27">
        <f t="shared" si="38"/>
        <v>3</v>
      </c>
      <c r="G296" s="27">
        <f t="shared" si="38"/>
        <v>22</v>
      </c>
      <c r="H296" s="27">
        <f t="shared" si="38"/>
        <v>49</v>
      </c>
      <c r="I296" s="27">
        <f t="shared" si="38"/>
        <v>93</v>
      </c>
      <c r="J296" s="27">
        <f t="shared" si="38"/>
        <v>0</v>
      </c>
      <c r="K296" s="27">
        <f t="shared" si="38"/>
        <v>0</v>
      </c>
      <c r="L296" s="27">
        <f t="shared" si="38"/>
        <v>53</v>
      </c>
      <c r="M296" s="27">
        <f t="shared" si="38"/>
        <v>135</v>
      </c>
      <c r="N296" s="28"/>
      <c r="O296" s="76">
        <f>SUM(O288:O295)</f>
        <v>49</v>
      </c>
      <c r="P296" s="27">
        <f>SUM(P288:P295)</f>
        <v>33</v>
      </c>
      <c r="Q296" s="28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3.5" thickBot="1">
      <c r="A297" s="19" t="s">
        <v>186</v>
      </c>
      <c r="B297" s="77"/>
      <c r="C297" s="70">
        <f>B296+C296</f>
        <v>0</v>
      </c>
      <c r="D297" s="77"/>
      <c r="E297" s="70">
        <f>D296+E296</f>
        <v>21</v>
      </c>
      <c r="F297" s="77"/>
      <c r="G297" s="70">
        <f>F296+G296</f>
        <v>25</v>
      </c>
      <c r="H297" s="77"/>
      <c r="I297" s="70">
        <f>H296+I296</f>
        <v>142</v>
      </c>
      <c r="J297" s="77"/>
      <c r="K297" s="70">
        <f>J296+K296</f>
        <v>0</v>
      </c>
      <c r="L297" s="77"/>
      <c r="M297" s="70">
        <f>L296+M296</f>
        <v>188</v>
      </c>
      <c r="N297" s="73">
        <f>SUM(N288:N290)</f>
        <v>188</v>
      </c>
      <c r="O297" s="143"/>
      <c r="P297" s="20">
        <f>P296+O296</f>
        <v>82</v>
      </c>
      <c r="Q297" s="144">
        <f>SUM(Q288:Q295)</f>
        <v>82</v>
      </c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2.7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2.75">
      <c r="A299" s="12" t="s">
        <v>46</v>
      </c>
      <c r="B299" s="1"/>
      <c r="C299" s="1"/>
      <c r="D299" s="1"/>
      <c r="E299" s="1"/>
      <c r="F299" s="145"/>
      <c r="G299" s="145"/>
      <c r="H299" s="61"/>
      <c r="I299" s="61" t="s">
        <v>299</v>
      </c>
      <c r="J299" s="1"/>
      <c r="K299" s="1"/>
      <c r="L299" s="1"/>
      <c r="M299" s="1"/>
      <c r="N299" s="1"/>
      <c r="O299" s="1"/>
      <c r="P299" s="1"/>
      <c r="Q299" s="14" t="s">
        <v>236</v>
      </c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2.75">
      <c r="A300" s="12" t="s">
        <v>5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82" t="s">
        <v>298</v>
      </c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2.75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2.75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6.5" thickBot="1">
      <c r="A303" s="173" t="s">
        <v>187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2.75">
      <c r="A304" s="174"/>
      <c r="B304" s="188" t="s">
        <v>7</v>
      </c>
      <c r="C304" s="188"/>
      <c r="D304" s="188" t="s">
        <v>8</v>
      </c>
      <c r="E304" s="188"/>
      <c r="F304" s="188" t="s">
        <v>9</v>
      </c>
      <c r="G304" s="188"/>
      <c r="H304" s="188" t="s">
        <v>10</v>
      </c>
      <c r="I304" s="188"/>
      <c r="J304" s="188" t="s">
        <v>11</v>
      </c>
      <c r="K304" s="184"/>
      <c r="L304" s="183" t="s">
        <v>12</v>
      </c>
      <c r="M304" s="184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3.5" thickBot="1">
      <c r="A305" s="19"/>
      <c r="B305" s="20" t="s">
        <v>14</v>
      </c>
      <c r="C305" s="20" t="s">
        <v>15</v>
      </c>
      <c r="D305" s="20" t="s">
        <v>14</v>
      </c>
      <c r="E305" s="20" t="s">
        <v>15</v>
      </c>
      <c r="F305" s="20" t="s">
        <v>14</v>
      </c>
      <c r="G305" s="20" t="s">
        <v>15</v>
      </c>
      <c r="H305" s="20" t="s">
        <v>14</v>
      </c>
      <c r="I305" s="20" t="s">
        <v>15</v>
      </c>
      <c r="J305" s="20" t="s">
        <v>14</v>
      </c>
      <c r="K305" s="20" t="s">
        <v>15</v>
      </c>
      <c r="L305" s="22" t="s">
        <v>14</v>
      </c>
      <c r="M305" s="21" t="s">
        <v>15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2.75">
      <c r="A306" s="23" t="s">
        <v>188</v>
      </c>
      <c r="B306" s="27">
        <f aca="true" t="shared" si="39" ref="B306:M306">+B56+B79+B109+B140+B176+B251</f>
        <v>273</v>
      </c>
      <c r="C306" s="27">
        <f t="shared" si="39"/>
        <v>167</v>
      </c>
      <c r="D306" s="27">
        <f t="shared" si="39"/>
        <v>488</v>
      </c>
      <c r="E306" s="27">
        <f t="shared" si="39"/>
        <v>416</v>
      </c>
      <c r="F306" s="27">
        <f t="shared" si="39"/>
        <v>988</v>
      </c>
      <c r="G306" s="27">
        <f t="shared" si="39"/>
        <v>848</v>
      </c>
      <c r="H306" s="27">
        <f t="shared" si="39"/>
        <v>1982</v>
      </c>
      <c r="I306" s="27">
        <f t="shared" si="39"/>
        <v>1686</v>
      </c>
      <c r="J306" s="27">
        <f t="shared" si="39"/>
        <v>200</v>
      </c>
      <c r="K306" s="24">
        <f t="shared" si="39"/>
        <v>168</v>
      </c>
      <c r="L306" s="76">
        <f t="shared" si="39"/>
        <v>3931</v>
      </c>
      <c r="M306" s="28">
        <f t="shared" si="39"/>
        <v>3285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3.5" thickBot="1">
      <c r="A307" s="19" t="s">
        <v>189</v>
      </c>
      <c r="B307" s="77"/>
      <c r="C307" s="70">
        <f>B306+C306</f>
        <v>440</v>
      </c>
      <c r="D307" s="77"/>
      <c r="E307" s="70">
        <f>D306+E306</f>
        <v>904</v>
      </c>
      <c r="F307" s="77"/>
      <c r="G307" s="70">
        <f>F306+G306</f>
        <v>1836</v>
      </c>
      <c r="H307" s="77"/>
      <c r="I307" s="70">
        <f>H306+I306</f>
        <v>3668</v>
      </c>
      <c r="J307" s="77"/>
      <c r="K307" s="88">
        <f>J306+K306</f>
        <v>368</v>
      </c>
      <c r="L307" s="78"/>
      <c r="M307" s="175">
        <f>L306+M306</f>
        <v>7216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2.7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2"/>
      <c r="P308" s="2"/>
      <c r="Q308" s="1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2.7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2"/>
      <c r="P309" s="2"/>
      <c r="Q309" s="1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6.5" thickBot="1">
      <c r="A310" s="173" t="s">
        <v>190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2.75">
      <c r="A311" s="15"/>
      <c r="B311" s="188" t="s">
        <v>174</v>
      </c>
      <c r="C311" s="188"/>
      <c r="D311" s="188" t="s">
        <v>175</v>
      </c>
      <c r="E311" s="188"/>
      <c r="F311" s="188" t="s">
        <v>176</v>
      </c>
      <c r="G311" s="188"/>
      <c r="H311" s="188" t="s">
        <v>177</v>
      </c>
      <c r="I311" s="188"/>
      <c r="J311" s="188" t="s">
        <v>11</v>
      </c>
      <c r="K311" s="184"/>
      <c r="L311" s="183" t="s">
        <v>178</v>
      </c>
      <c r="M311" s="184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3.5" thickBot="1">
      <c r="A312" s="19"/>
      <c r="B312" s="20" t="s">
        <v>14</v>
      </c>
      <c r="C312" s="20" t="s">
        <v>15</v>
      </c>
      <c r="D312" s="20" t="s">
        <v>14</v>
      </c>
      <c r="E312" s="20" t="s">
        <v>15</v>
      </c>
      <c r="F312" s="20" t="s">
        <v>14</v>
      </c>
      <c r="G312" s="20" t="s">
        <v>15</v>
      </c>
      <c r="H312" s="20" t="s">
        <v>14</v>
      </c>
      <c r="I312" s="20" t="s">
        <v>15</v>
      </c>
      <c r="J312" s="20" t="s">
        <v>14</v>
      </c>
      <c r="K312" s="20" t="s">
        <v>15</v>
      </c>
      <c r="L312" s="22" t="s">
        <v>14</v>
      </c>
      <c r="M312" s="21" t="s">
        <v>15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2.75">
      <c r="A313" s="23" t="s">
        <v>188</v>
      </c>
      <c r="B313" s="27">
        <f>+B296</f>
        <v>0</v>
      </c>
      <c r="C313" s="27">
        <f aca="true" t="shared" si="40" ref="C313:K313">+C296</f>
        <v>0</v>
      </c>
      <c r="D313" s="27">
        <f t="shared" si="40"/>
        <v>1</v>
      </c>
      <c r="E313" s="27">
        <f t="shared" si="40"/>
        <v>20</v>
      </c>
      <c r="F313" s="27">
        <f t="shared" si="40"/>
        <v>3</v>
      </c>
      <c r="G313" s="27">
        <f t="shared" si="40"/>
        <v>22</v>
      </c>
      <c r="H313" s="27">
        <f t="shared" si="40"/>
        <v>49</v>
      </c>
      <c r="I313" s="27">
        <f t="shared" si="40"/>
        <v>93</v>
      </c>
      <c r="J313" s="27">
        <f t="shared" si="40"/>
        <v>0</v>
      </c>
      <c r="K313" s="24">
        <f t="shared" si="40"/>
        <v>0</v>
      </c>
      <c r="L313" s="76">
        <f>+B313+D313+F313+H313+J313</f>
        <v>53</v>
      </c>
      <c r="M313" s="28">
        <f>+C313+E313+G313+I313+K313</f>
        <v>135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3.5" thickBot="1">
      <c r="A314" s="19" t="s">
        <v>189</v>
      </c>
      <c r="B314" s="77"/>
      <c r="C314" s="70">
        <f>B313+C313</f>
        <v>0</v>
      </c>
      <c r="D314" s="77"/>
      <c r="E314" s="70">
        <f>D313+E313</f>
        <v>21</v>
      </c>
      <c r="F314" s="77"/>
      <c r="G314" s="70">
        <f>F313+G313</f>
        <v>25</v>
      </c>
      <c r="H314" s="77"/>
      <c r="I314" s="70">
        <f>H313+I313</f>
        <v>142</v>
      </c>
      <c r="J314" s="77"/>
      <c r="K314" s="88">
        <f>J313+K313</f>
        <v>0</v>
      </c>
      <c r="L314" s="78"/>
      <c r="M314" s="175">
        <f>L313+M313</f>
        <v>188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2.7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2.7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6.5" thickBot="1">
      <c r="A317" s="173" t="s">
        <v>191</v>
      </c>
      <c r="B317" s="3"/>
      <c r="C317" s="3"/>
      <c r="D317" s="2"/>
      <c r="E317" s="3"/>
      <c r="F317" s="2"/>
      <c r="G317" s="2"/>
      <c r="M317" s="3"/>
      <c r="N317" s="3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5.75">
      <c r="A318" s="15"/>
      <c r="B318" s="183" t="s">
        <v>13</v>
      </c>
      <c r="C318" s="184"/>
      <c r="D318" s="2"/>
      <c r="E318" s="3"/>
      <c r="F318" s="2"/>
      <c r="G318" s="2"/>
      <c r="M318" s="3"/>
      <c r="N318" s="3"/>
      <c r="O318" s="177"/>
      <c r="P318" s="17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6.5" thickBot="1">
      <c r="A319" s="19"/>
      <c r="B319" s="22" t="s">
        <v>14</v>
      </c>
      <c r="C319" s="21" t="s">
        <v>15</v>
      </c>
      <c r="D319" s="2"/>
      <c r="E319" s="3"/>
      <c r="F319" s="2"/>
      <c r="G319" s="2"/>
      <c r="M319" s="3"/>
      <c r="N319" s="3"/>
      <c r="O319" s="178"/>
      <c r="P319" s="178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5.75">
      <c r="A320" s="149" t="s">
        <v>188</v>
      </c>
      <c r="B320" s="76">
        <f>+O56+O79+O109+O140+O176+O251+O280+O296</f>
        <v>1673</v>
      </c>
      <c r="C320" s="28">
        <f>+P56+P79+P109+P140+P176+P251+P280+P296</f>
        <v>1419</v>
      </c>
      <c r="D320" s="2"/>
      <c r="E320" s="3"/>
      <c r="F320" s="3"/>
      <c r="G320" s="3"/>
      <c r="M320" s="176"/>
      <c r="N320" s="176"/>
      <c r="O320" s="176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3.5" thickBot="1">
      <c r="A321" s="19" t="s">
        <v>196</v>
      </c>
      <c r="B321" s="78"/>
      <c r="C321" s="175">
        <f>B320+C320</f>
        <v>3092</v>
      </c>
      <c r="D321" s="2"/>
      <c r="E321" s="3"/>
      <c r="F321" s="3"/>
      <c r="G321" s="3"/>
      <c r="M321" s="180"/>
      <c r="N321" s="180"/>
      <c r="O321" s="180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2.75">
      <c r="A322" s="2"/>
      <c r="B322" s="1"/>
      <c r="C322" s="1"/>
      <c r="D322" s="3"/>
      <c r="E322" s="3"/>
      <c r="F322" s="3"/>
      <c r="G322" s="3"/>
      <c r="H322" s="2"/>
      <c r="I322" s="2"/>
      <c r="J322" s="2"/>
      <c r="K322" s="2"/>
      <c r="L322" s="2"/>
      <c r="M322" s="3"/>
      <c r="N322" s="3"/>
      <c r="O322" s="3"/>
      <c r="P322" s="3"/>
      <c r="Q322" s="3"/>
      <c r="R322" s="3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2.75">
      <c r="A323" s="2"/>
      <c r="B323" s="1"/>
      <c r="C323" s="1"/>
      <c r="D323" s="3"/>
      <c r="E323" s="3"/>
      <c r="F323" s="3"/>
      <c r="G323" s="3"/>
      <c r="H323" s="2"/>
      <c r="I323" s="2"/>
      <c r="J323" s="2"/>
      <c r="K323" s="2"/>
      <c r="L323" s="2"/>
      <c r="M323" s="3"/>
      <c r="N323" s="3"/>
      <c r="O323" s="3"/>
      <c r="P323" s="3"/>
      <c r="Q323" s="3"/>
      <c r="R323" s="3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6.5" thickBot="1">
      <c r="A324" s="173" t="s">
        <v>293</v>
      </c>
      <c r="B324" s="3"/>
      <c r="C324" s="3"/>
      <c r="D324" s="3"/>
      <c r="E324" s="3"/>
      <c r="F324" s="3"/>
      <c r="G324" s="3"/>
      <c r="H324" s="2"/>
      <c r="I324" s="2"/>
      <c r="J324" s="176" t="s">
        <v>192</v>
      </c>
      <c r="K324" s="2"/>
      <c r="L324" s="2"/>
      <c r="M324" s="3"/>
      <c r="N324" s="3"/>
      <c r="O324" s="3"/>
      <c r="P324" s="3"/>
      <c r="Q324" s="3"/>
      <c r="R324" s="3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2.75">
      <c r="A325" s="15"/>
      <c r="B325" s="183" t="s">
        <v>13</v>
      </c>
      <c r="C325" s="184"/>
      <c r="D325" s="3"/>
      <c r="E325" s="3"/>
      <c r="F325" s="3"/>
      <c r="G325" s="3"/>
      <c r="H325" s="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3.5" thickBot="1">
      <c r="A326" s="19"/>
      <c r="B326" s="22" t="s">
        <v>14</v>
      </c>
      <c r="C326" s="21" t="s">
        <v>15</v>
      </c>
      <c r="D326" s="3"/>
      <c r="E326" s="3"/>
      <c r="F326" s="3"/>
      <c r="G326" s="3"/>
      <c r="H326" s="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5.75">
      <c r="A327" s="149" t="s">
        <v>188</v>
      </c>
      <c r="B327" s="76">
        <v>195</v>
      </c>
      <c r="C327" s="28">
        <v>107</v>
      </c>
      <c r="D327" s="3"/>
      <c r="E327" s="3"/>
      <c r="F327" s="3"/>
      <c r="G327" s="3"/>
      <c r="H327" s="176" t="s">
        <v>193</v>
      </c>
      <c r="I327" s="176"/>
      <c r="J327" s="176" t="s">
        <v>194</v>
      </c>
      <c r="K327" s="176"/>
      <c r="L327" s="176" t="s">
        <v>195</v>
      </c>
      <c r="M327" s="3"/>
      <c r="N327" s="3"/>
      <c r="O327" s="3"/>
      <c r="P327" s="3"/>
      <c r="Q327" s="3"/>
      <c r="R327" s="3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3.5" thickBot="1">
      <c r="A328" s="19" t="s">
        <v>196</v>
      </c>
      <c r="B328" s="78"/>
      <c r="C328" s="175">
        <f>B327+C327</f>
        <v>302</v>
      </c>
      <c r="D328" s="3"/>
      <c r="E328" s="3"/>
      <c r="F328" s="3"/>
      <c r="G328" s="3"/>
      <c r="H328" s="179">
        <f>+L306+L313+B320+B327</f>
        <v>5852</v>
      </c>
      <c r="I328" s="180"/>
      <c r="J328" s="179">
        <f>+M306+M313+C320+C327</f>
        <v>4946</v>
      </c>
      <c r="K328" s="180"/>
      <c r="L328" s="179">
        <f>H328+J328</f>
        <v>10798</v>
      </c>
      <c r="M328" s="3"/>
      <c r="N328" s="3"/>
      <c r="O328" s="3"/>
      <c r="P328" s="3"/>
      <c r="Q328" s="3"/>
      <c r="R328" s="3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2.75">
      <c r="A329" s="2"/>
      <c r="B329" s="1"/>
      <c r="C329" s="1"/>
      <c r="D329" s="3"/>
      <c r="E329" s="3"/>
      <c r="F329" s="3"/>
      <c r="G329" s="3"/>
      <c r="H329" s="2"/>
      <c r="I329" s="2"/>
      <c r="J329" s="2"/>
      <c r="K329" s="2"/>
      <c r="L329" s="2"/>
      <c r="M329" s="3"/>
      <c r="N329" s="3"/>
      <c r="O329" s="3"/>
      <c r="P329" s="3"/>
      <c r="Q329" s="3"/>
      <c r="R329" s="3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2.75">
      <c r="A330" s="2"/>
      <c r="B330" s="1"/>
      <c r="C330" s="1"/>
      <c r="D330" s="3"/>
      <c r="E330" s="3"/>
      <c r="F330" s="3"/>
      <c r="G330" s="3"/>
      <c r="H330" s="2"/>
      <c r="I330" s="2"/>
      <c r="J330" s="2"/>
      <c r="K330" s="2"/>
      <c r="L330" s="2"/>
      <c r="M330" s="3"/>
      <c r="N330" s="3"/>
      <c r="O330" s="3"/>
      <c r="P330" s="3"/>
      <c r="Q330" s="3"/>
      <c r="R330" s="3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2.75">
      <c r="A331" s="2"/>
      <c r="B331" s="1"/>
      <c r="C331" s="1"/>
      <c r="D331" s="3"/>
      <c r="E331" s="3"/>
      <c r="F331" s="3"/>
      <c r="G331" s="3"/>
      <c r="H331" s="2"/>
      <c r="I331" s="2"/>
      <c r="J331" s="2"/>
      <c r="K331" s="2"/>
      <c r="L331" s="2"/>
      <c r="M331" s="3"/>
      <c r="N331" s="3"/>
      <c r="O331" s="3"/>
      <c r="P331" s="3"/>
      <c r="Q331" s="3"/>
      <c r="R331" s="3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2.75">
      <c r="A332" s="2"/>
      <c r="B332" s="1"/>
      <c r="C332" s="1"/>
      <c r="D332" s="3"/>
      <c r="E332" s="3"/>
      <c r="F332" s="3"/>
      <c r="G332" s="3"/>
      <c r="H332" s="2"/>
      <c r="I332" s="2"/>
      <c r="J332" s="2"/>
      <c r="K332" s="2"/>
      <c r="L332" s="2"/>
      <c r="M332" s="3"/>
      <c r="N332" s="3"/>
      <c r="O332" s="3"/>
      <c r="P332" s="3"/>
      <c r="Q332" s="3"/>
      <c r="R332" s="3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2.7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2.75">
      <c r="A334" s="2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1"/>
      <c r="N334" s="1"/>
      <c r="O334" s="1"/>
      <c r="P334" s="1"/>
      <c r="Q334" s="1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2.7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2.75" customHeight="1">
      <c r="A336" s="189"/>
      <c r="B336" s="189"/>
      <c r="C336" s="189"/>
      <c r="D336" s="189"/>
      <c r="E336" s="189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2.75">
      <c r="A337" s="189"/>
      <c r="B337" s="189"/>
      <c r="C337" s="189"/>
      <c r="D337" s="189"/>
      <c r="E337" s="189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2.7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2.7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2.7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2.7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2.7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2.7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2.7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2.7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2.7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2.7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2.7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2.7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2.7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2.7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2.7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2.7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2.7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2.7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2.7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2.7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2.7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2.7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2.7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2.7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2.7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2.7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2.7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2.7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2.7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2.7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2.7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2.7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2.7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2.7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2.7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2.7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2.7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2.7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2.7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2.7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2.7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2.7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2.7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2.7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2.7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2.7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2.7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2.7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2.7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2.7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2.7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2.7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2.7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2.7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2.7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2.7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2.7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2.7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2.7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2.7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2.7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2.7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2.7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2.7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2.7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2.7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2.7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2.7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2.7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2.7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2.7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2.7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2.7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2.7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2.7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2.7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2.7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2.7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2.7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2.7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2.7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2.7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2.7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2.7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2.7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2.7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2.7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2.7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2.7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2.7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2.7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2.7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2.7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2.7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2.7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2.7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2.7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2.7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2.7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2.7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2.7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2.7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2.7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2.7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2.7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2.7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2.7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2.7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2.7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2.7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2.7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2.7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2.7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2.7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2.7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2.7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2.7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2.7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2.7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2.7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2.7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2.7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2.7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2.7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2.7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2.7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2.7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2.7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2.7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2.7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2.7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2.7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2.7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2.7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2.7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2.7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2.7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2.7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2.7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2.7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2.7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2.7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2.7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2.7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2.7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2.7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2.7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2.7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2.7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2.7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2.7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2.7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2.7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2.7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2.7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2.7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2.7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2.7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2.7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2.7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2.7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2.7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2.7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2.7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2.7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2.7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2.7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2.7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2.7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2.7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2.7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2.7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2.7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2.7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2.7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2.7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2.7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2.7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2.7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2.7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2.7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2.7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2.7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2.7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2.7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2.7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2.7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2.7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2.7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2.7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2.7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2.7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2.7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2.7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2.7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2.7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2.7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2.7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2.7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2.7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2.7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2.7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2.7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2.7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2.7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2.7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2.7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2.7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2.7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2.7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2.7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2.7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2.7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2.7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2.7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2.7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2.7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2.7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2.7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2.7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2.7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2.7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2.7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2.7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2.7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2.7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2.7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2.7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2.7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2.7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2.7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2.7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2.7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2.7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2.7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2.7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2.7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2.7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2.7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2.7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2.7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2.7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2.7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2.7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2.7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2.7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2.7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2.7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2.7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2.7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2.7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2.7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2.7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2.7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2.7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2.7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2.7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2.7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2.7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2.7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2.7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2.7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2.7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2.7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2.7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2.7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2.7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2.7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2.7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2.7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2.7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2.7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2.7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2.7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2.7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2.7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2.7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2.7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2.7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2.7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2.7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2.7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2.7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2.7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2.7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2.7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2.7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2.7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2.7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2.7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2.7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2.7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2.7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2.7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2.7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2.7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2.7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2.7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2.7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2.7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2.7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2.7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2.7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2.7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2.7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2.7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2.7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2.7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2.7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2.7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2.7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2.7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2.7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2.7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2.7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2.7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2.7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2.7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2.7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2.7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2.7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2.7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2.7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2.7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2.7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2.7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2.7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2.7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2.7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2.7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2.7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2.7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2.7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2.7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2.7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2.7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2.7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2.7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2.7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2.7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2.7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2.7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2.7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2.7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2.7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2.7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2.7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2.7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2.7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2.7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2.7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2.7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2.7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2.7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2.7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2.7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2.7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2.7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2.7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2.7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2.7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2.7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2.7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2.7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2.7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2.7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2.7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2.7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2.7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2.7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2.7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2.7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2.7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2.7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2.7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2.7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2.7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2.7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2.7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2.7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2.7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2.7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2.7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2.7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2.7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2.7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2.7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2.7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2.7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2.7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2.7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2.7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2.7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2.7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2.7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2.7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2.7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2.7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2.7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2.7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2.7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2.7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2.7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2.7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2.7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2.7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2.7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2.7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2.7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2.7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2.7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2.7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2.7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2.7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2.7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2.7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2.7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2.7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2.7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2.7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2.7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2.7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2.7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2.7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2.7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2.7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2.7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2.7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2.7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2.7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2.7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2.7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2.7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2.7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2.7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2.7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2.7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2.7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2.7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2.7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2.7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2.7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2.7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2.7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2.7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2.7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2.7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2.7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2.7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2.7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2.7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2.7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2.7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2.7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2.7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2.7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2.7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2.7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2.7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2.7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2.7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2.7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2.7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2.7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2.7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2.7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2.7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2.7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2.7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2.7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2.7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2.7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2.7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2.7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2.7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2.7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2.7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2.7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2.7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2.7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2.7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2.7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2.7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2.7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2.7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2.7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2.7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2.7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2.7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2.7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2.7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2.7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2.7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2.7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2.7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2.7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2.7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2.7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2.7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2.7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2.7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2.7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2.7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2.7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2.7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2.7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2.7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2.7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2.7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2.7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2.7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2.7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2.7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2.7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2.7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2.7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2.7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2.7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2.7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2.7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2.7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2.7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2.7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2.7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2.7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2.7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2.7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2.7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2.7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2.7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2.7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2.7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2.7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2.7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2.7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2.7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2.7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2.7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2.7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2.7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2.7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2.7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2.7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2.7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2.7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2.7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2.7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2.7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2.7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2.7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2.7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2.7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2.7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2.7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2.7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2.7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2.7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2.7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2.7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2.7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2.7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2.7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2.7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2.7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2.7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2.7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2.7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2.7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2.7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2.7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2.7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2.7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2.7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2.7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2.7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2.7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2.7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2.7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2.7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2.7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2.7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2.7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2.7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2.7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2.7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2.7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2.7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2.7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2.7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2.7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2.7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2.7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2.7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2.7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2.7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2.7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2.7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2.7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2.7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2.7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2.7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2.7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2.7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2.7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2.7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2.7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2.7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2.7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2.7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2.7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2.7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2.7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1:30" ht="12.7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1:30" ht="12.7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1:30" ht="12.7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1:30" ht="12.7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1:30" ht="12.7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1:30" ht="12.7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1:30" ht="12.7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1:30" ht="12.7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1:30" ht="12.7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1:30" ht="12.7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1:30" ht="12.7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1:30" ht="12.7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1:30" ht="12.7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1:30" ht="12.7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1:30" ht="12.7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1:30" ht="12.7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1:30" ht="12.7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1:30" ht="12.7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1:30" ht="12.7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1:30" ht="12.7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1:30" ht="12.7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1:30" ht="12.7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1:30" ht="12.7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1:30" ht="12.7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1:30" ht="12.7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1:30" ht="12.7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1:30" ht="12.7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1:30" ht="12.7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1:30" ht="12.7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1:30" ht="12.7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1:30" ht="12.7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1:30" ht="12.7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1:30" ht="12.7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1:30" ht="12.7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1:30" ht="12.7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1:30" ht="12.7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1:30" ht="12.7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1:30" ht="12.7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1:30" ht="12.7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1:30" ht="12.7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1:30" ht="12.7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1:30" ht="12.7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1:30" ht="12.7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1:30" ht="12.75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1:30" ht="12.75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1:30" ht="12.75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1:30" ht="12.75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1:30" ht="12.75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1:30" ht="12.75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1:30" ht="12.75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1:30" ht="12.75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  <row r="1001" spans="1:30" ht="12.75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  <row r="1002" spans="1:30" ht="12.75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</row>
    <row r="1003" spans="1:30" ht="12.75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</row>
    <row r="1004" spans="1:30" ht="12.75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</row>
    <row r="1005" spans="1:30" ht="12.75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</row>
    <row r="1006" spans="1:30" ht="12.75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</row>
    <row r="1007" spans="1:30" ht="12.75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</row>
    <row r="1008" spans="1:30" ht="12.75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</row>
    <row r="1009" spans="1:30" ht="12.75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</row>
    <row r="1010" spans="1:30" ht="12.75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</row>
    <row r="1011" spans="1:30" ht="12.75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</row>
    <row r="1012" spans="1:30" ht="12.75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</row>
    <row r="1013" spans="1:30" ht="12.75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</row>
    <row r="1014" spans="1:30" ht="12.75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</row>
    <row r="1015" spans="1:30" ht="12.75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</row>
    <row r="1016" spans="1:30" ht="12.75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</row>
    <row r="1017" spans="1:30" ht="12.75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</row>
    <row r="1018" spans="1:30" ht="12.75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</row>
    <row r="1019" spans="1:30" ht="12.75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</row>
    <row r="1020" spans="1:30" ht="12.75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</row>
    <row r="1021" spans="1:30" ht="12.75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</row>
    <row r="1022" spans="1:30" ht="12.75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</row>
    <row r="1023" spans="1:30" ht="12.75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</row>
    <row r="1024" spans="1:30" ht="12.75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</row>
    <row r="1025" spans="1:30" ht="12.75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</row>
    <row r="1026" spans="1:30" ht="12.75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</row>
    <row r="1027" spans="1:30" ht="12.75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</row>
    <row r="1028" spans="1:30" ht="12.75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</row>
    <row r="1029" spans="1:30" ht="12.75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</row>
    <row r="1030" spans="1:30" ht="12.75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</row>
    <row r="1031" spans="1:30" ht="12.75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</row>
    <row r="1032" spans="1:30" ht="12.75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</row>
    <row r="1033" spans="1:30" ht="12.75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</row>
    <row r="1034" spans="1:30" ht="12.75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</row>
    <row r="1035" spans="1:30" ht="12.75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</row>
    <row r="1036" spans="1:30" ht="12.75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</row>
    <row r="1037" spans="1:30" ht="12.75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</row>
    <row r="1038" spans="1:30" ht="12.75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</row>
    <row r="1039" spans="1:30" ht="12.75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</row>
    <row r="1040" spans="1:30" ht="12.75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</row>
    <row r="1041" spans="1:30" ht="12.75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</row>
    <row r="1042" spans="1:30" ht="12.75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</row>
    <row r="1043" spans="1:30" ht="12.75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</row>
    <row r="1044" spans="1:30" ht="12.75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</row>
    <row r="1045" spans="1:30" ht="12.75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</row>
    <row r="1046" spans="1:30" ht="12.75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</row>
    <row r="1047" spans="1:30" ht="12.75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</row>
    <row r="1048" spans="1:30" ht="12.75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</row>
    <row r="1049" spans="1:30" ht="12.75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</row>
    <row r="1050" spans="1:30" ht="12.75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</row>
    <row r="1051" spans="1:30" ht="12.75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</row>
    <row r="1052" spans="1:30" ht="12.75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</row>
    <row r="1053" spans="1:30" ht="12.75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</row>
    <row r="1054" spans="1:30" ht="12.75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</row>
    <row r="1055" spans="1:30" ht="12.75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</row>
    <row r="1056" spans="1:30" ht="12.75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</row>
    <row r="1057" spans="1:30" ht="12.75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</row>
    <row r="1058" spans="1:30" ht="12.75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</row>
    <row r="1059" spans="1:30" ht="12.75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</row>
    <row r="1060" spans="1:30" ht="12.75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</row>
    <row r="1061" spans="1:30" ht="12.75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</row>
    <row r="1062" spans="1:30" ht="12.75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</row>
    <row r="1063" spans="1:30" ht="12.75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</row>
    <row r="1064" spans="1:30" ht="12.75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</row>
    <row r="1065" spans="1:30" ht="12.75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</row>
    <row r="1066" spans="1:30" ht="12.75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</row>
    <row r="1067" spans="1:30" ht="12.75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</row>
    <row r="1068" spans="1:30" ht="12.75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</row>
    <row r="1069" spans="1:30" ht="12.75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</row>
    <row r="1070" spans="1:30" ht="12.75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</row>
    <row r="1071" spans="1:30" ht="12.75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</row>
    <row r="1072" spans="1:30" ht="12.75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</row>
    <row r="1073" spans="1:30" ht="12.75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</row>
    <row r="1074" spans="1:30" ht="12.75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</row>
    <row r="1075" spans="1:30" ht="12.75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</row>
    <row r="1076" spans="1:30" ht="12.75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</row>
    <row r="1077" spans="1:30" ht="12.75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</row>
    <row r="1078" spans="1:30" ht="12.75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</row>
    <row r="1079" spans="1:30" ht="12.75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</row>
    <row r="1080" spans="1:30" ht="12.75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</row>
    <row r="1081" spans="1:30" ht="12.75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</row>
    <row r="1082" spans="1:30" ht="12.75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</row>
    <row r="1083" spans="1:30" ht="12.75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</row>
    <row r="1084" spans="1:30" ht="12.75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</row>
    <row r="1085" spans="1:30" ht="12.75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</row>
    <row r="1086" spans="1:30" ht="12.75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</row>
    <row r="1087" spans="1:30" ht="12.75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</row>
    <row r="1088" spans="1:30" ht="12.75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</row>
    <row r="1089" spans="1:30" ht="12.75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</row>
    <row r="1090" spans="1:30" ht="12.75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</row>
    <row r="1091" spans="1:30" ht="12.75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</row>
  </sheetData>
  <sheetProtection/>
  <mergeCells count="78">
    <mergeCell ref="B286:C286"/>
    <mergeCell ref="D286:E286"/>
    <mergeCell ref="F286:G286"/>
    <mergeCell ref="H286:I286"/>
    <mergeCell ref="J49:K49"/>
    <mergeCell ref="L49:N49"/>
    <mergeCell ref="J184:K184"/>
    <mergeCell ref="D184:E184"/>
    <mergeCell ref="F184:G184"/>
    <mergeCell ref="H184:I184"/>
    <mergeCell ref="O49:Q49"/>
    <mergeCell ref="B49:C49"/>
    <mergeCell ref="D49:E49"/>
    <mergeCell ref="F49:G49"/>
    <mergeCell ref="H49:I49"/>
    <mergeCell ref="A336:Q337"/>
    <mergeCell ref="L304:M304"/>
    <mergeCell ref="B318:C318"/>
    <mergeCell ref="B311:C311"/>
    <mergeCell ref="D311:E311"/>
    <mergeCell ref="F311:G311"/>
    <mergeCell ref="H311:I311"/>
    <mergeCell ref="J311:K311"/>
    <mergeCell ref="L311:M311"/>
    <mergeCell ref="B304:C304"/>
    <mergeCell ref="D304:E304"/>
    <mergeCell ref="F304:G304"/>
    <mergeCell ref="H304:I304"/>
    <mergeCell ref="J304:K304"/>
    <mergeCell ref="J286:K286"/>
    <mergeCell ref="L184:N184"/>
    <mergeCell ref="O184:Q184"/>
    <mergeCell ref="B228:C228"/>
    <mergeCell ref="D228:E228"/>
    <mergeCell ref="F228:G228"/>
    <mergeCell ref="H228:I228"/>
    <mergeCell ref="J228:K228"/>
    <mergeCell ref="L228:N228"/>
    <mergeCell ref="O228:Q228"/>
    <mergeCell ref="B184:C184"/>
    <mergeCell ref="J117:K117"/>
    <mergeCell ref="L117:N117"/>
    <mergeCell ref="O117:Q117"/>
    <mergeCell ref="B146:C146"/>
    <mergeCell ref="D146:E146"/>
    <mergeCell ref="F146:G146"/>
    <mergeCell ref="H146:I146"/>
    <mergeCell ref="J146:K146"/>
    <mergeCell ref="L146:N146"/>
    <mergeCell ref="O146:Q146"/>
    <mergeCell ref="B117:C117"/>
    <mergeCell ref="D117:E117"/>
    <mergeCell ref="F117:G117"/>
    <mergeCell ref="H117:I117"/>
    <mergeCell ref="B86:C86"/>
    <mergeCell ref="D86:E86"/>
    <mergeCell ref="F86:G86"/>
    <mergeCell ref="H86:I86"/>
    <mergeCell ref="B62:C62"/>
    <mergeCell ref="L62:N62"/>
    <mergeCell ref="O62:Q62"/>
    <mergeCell ref="J86:K86"/>
    <mergeCell ref="L86:N86"/>
    <mergeCell ref="O86:Q86"/>
    <mergeCell ref="D62:E62"/>
    <mergeCell ref="F62:G62"/>
    <mergeCell ref="H62:I62"/>
    <mergeCell ref="J62:K62"/>
    <mergeCell ref="B325:C325"/>
    <mergeCell ref="O38:Q38"/>
    <mergeCell ref="O126:Q126"/>
    <mergeCell ref="B5:C5"/>
    <mergeCell ref="D5:E5"/>
    <mergeCell ref="F5:G5"/>
    <mergeCell ref="H5:I5"/>
    <mergeCell ref="J5:K5"/>
    <mergeCell ref="L5:N5"/>
    <mergeCell ref="O5:Q5"/>
  </mergeCells>
  <printOptions horizontalCentered="1"/>
  <pageMargins left="0.25" right="0.25" top="0.75" bottom="0.5" header="0.5" footer="0.5"/>
  <pageSetup fitToHeight="0" horizontalDpi="300" verticalDpi="300" orientation="landscape" scale="92" r:id="rId1"/>
  <rowBreaks count="8" manualBreakCount="8">
    <brk id="44" max="16" man="1"/>
    <brk id="81" max="16" man="1"/>
    <brk id="112" max="16" man="1"/>
    <brk id="141" max="16" man="1"/>
    <brk id="179" max="16" man="1"/>
    <brk id="223" max="16" man="1"/>
    <brk id="253" max="16" man="1"/>
    <brk id="29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Kara Berg</cp:lastModifiedBy>
  <cp:lastPrinted>2012-06-27T16:21:53Z</cp:lastPrinted>
  <dcterms:created xsi:type="dcterms:W3CDTF">2003-01-28T15:23:22Z</dcterms:created>
  <dcterms:modified xsi:type="dcterms:W3CDTF">2012-06-28T13:25:38Z</dcterms:modified>
  <cp:category/>
  <cp:version/>
  <cp:contentType/>
  <cp:contentStatus/>
</cp:coreProperties>
</file>