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10" windowHeight="4230" tabRatio="112" activeTab="0"/>
  </bookViews>
  <sheets>
    <sheet name="FORM" sheetId="1" r:id="rId1"/>
  </sheets>
  <definedNames>
    <definedName name="_xlnm.Print_Area" localSheetId="0">'FORM'!$A$1:$Q$298</definedName>
  </definedNames>
  <calcPr fullCalcOnLoad="1"/>
</workbook>
</file>

<file path=xl/sharedStrings.xml><?xml version="1.0" encoding="utf-8"?>
<sst xmlns="http://schemas.openxmlformats.org/spreadsheetml/2006/main" count="657" uniqueCount="277">
  <si>
    <t>(Undergraduates by Curriculum/Major</t>
  </si>
  <si>
    <t>IOWA STATE UNIVERSITY OF SCIENCE AND TECHNOLOGY</t>
  </si>
  <si>
    <t>Page 1</t>
  </si>
  <si>
    <t xml:space="preserve"> Graduates by Department)</t>
  </si>
  <si>
    <t>OFFICE OF THE REGISTRAR</t>
  </si>
  <si>
    <t>COLLEGE OF</t>
  </si>
  <si>
    <t>Freshmen</t>
  </si>
  <si>
    <t>Soph.</t>
  </si>
  <si>
    <t>Juniors</t>
  </si>
  <si>
    <t>Seniors</t>
  </si>
  <si>
    <t>Specials</t>
  </si>
  <si>
    <t>Undergraduates</t>
  </si>
  <si>
    <t>Graduates</t>
  </si>
  <si>
    <t xml:space="preserve"> AGRICULTURE</t>
  </si>
  <si>
    <t>M</t>
  </si>
  <si>
    <t>W</t>
  </si>
  <si>
    <t>TOTAL</t>
  </si>
  <si>
    <t>Agriculture - Special</t>
  </si>
  <si>
    <t>No Graduates</t>
  </si>
  <si>
    <t>Agriculture-Undeclared</t>
  </si>
  <si>
    <t>Agricultural Biochemistry</t>
  </si>
  <si>
    <t>Agricultural Business</t>
  </si>
  <si>
    <t>Agricultural Education</t>
  </si>
  <si>
    <t>Agricultural Educ. &amp; Studies</t>
  </si>
  <si>
    <t>Graduates Only</t>
  </si>
  <si>
    <t>Agricultural Studies</t>
  </si>
  <si>
    <t>Agricultural Systems Tech.</t>
  </si>
  <si>
    <t>Agronomy</t>
  </si>
  <si>
    <t>Animal Ecology</t>
  </si>
  <si>
    <t>Animal Science</t>
  </si>
  <si>
    <t>Animal Science (Pre-Vet)</t>
  </si>
  <si>
    <t>Biochemistry, Biophysics, &amp; Molecular Biology</t>
  </si>
  <si>
    <t>Graduates Only - See also BBMB in College of Liberal Arts &amp; Sciences</t>
  </si>
  <si>
    <t>Botany</t>
  </si>
  <si>
    <t>Graduates Only - See also Botany in College of Liberal Arts &amp; Sciences</t>
  </si>
  <si>
    <t>Dairy Science</t>
  </si>
  <si>
    <t>Dairy Science (Pre-Vet)</t>
  </si>
  <si>
    <t>Dietetics (See also FCS)</t>
  </si>
  <si>
    <t>Economics</t>
  </si>
  <si>
    <t>Graduates Only - See also Economics in the College of Liberal Arts &amp; Sciences</t>
  </si>
  <si>
    <t>Entomology</t>
  </si>
  <si>
    <t>Food Science (see also FCS)</t>
  </si>
  <si>
    <t>Food Science &amp; Human Nutrition</t>
  </si>
  <si>
    <t>Graduates Only - See also Food Science &amp; Nutrition in College of FCS</t>
  </si>
  <si>
    <t>Forestry</t>
  </si>
  <si>
    <t>General Preveterinary Medicine</t>
  </si>
  <si>
    <t>Genetics (See also LAS)</t>
  </si>
  <si>
    <t xml:space="preserve">  See Zoology &amp; Genetics</t>
  </si>
  <si>
    <t>Horticulture</t>
  </si>
  <si>
    <t>Microbiology</t>
  </si>
  <si>
    <t>Nutritional Science (See also FCS)</t>
  </si>
  <si>
    <t>Plant Health &amp; Protection</t>
  </si>
  <si>
    <t>Plant Pathology</t>
  </si>
  <si>
    <t>Professional Agriculture</t>
  </si>
  <si>
    <t>Public Serv. &amp; Admin. in Ag.</t>
  </si>
  <si>
    <t>Sociology</t>
  </si>
  <si>
    <t>Graduates Only - See also Sociology in College of Liberal Arts &amp; Sciences</t>
  </si>
  <si>
    <t>Zoology (See also LAS)</t>
  </si>
  <si>
    <t>Zoology &amp; Genetics</t>
  </si>
  <si>
    <t>Graduates Only - See also Zoology and Genetics in College of Liberal Arts &amp; Sciences</t>
  </si>
  <si>
    <t>Total by Gender</t>
  </si>
  <si>
    <t>Total Agriculture</t>
  </si>
  <si>
    <t>Page 2</t>
  </si>
  <si>
    <t xml:space="preserve"> BUSINESS</t>
  </si>
  <si>
    <t>Business - Special</t>
  </si>
  <si>
    <t>Business - Undeclared</t>
  </si>
  <si>
    <t>Accounting</t>
  </si>
  <si>
    <t>Business Administration</t>
  </si>
  <si>
    <t>Finance</t>
  </si>
  <si>
    <t>Management</t>
  </si>
  <si>
    <t>Marketing</t>
  </si>
  <si>
    <t>Pre-Business</t>
  </si>
  <si>
    <t>Production/Operations Management</t>
  </si>
  <si>
    <t>Transportation and Logistics</t>
  </si>
  <si>
    <t xml:space="preserve">Total Business </t>
  </si>
  <si>
    <t xml:space="preserve"> DESIGN</t>
  </si>
  <si>
    <t>Design - Special</t>
  </si>
  <si>
    <t>Design - Undeclared</t>
  </si>
  <si>
    <t>Architecture</t>
  </si>
  <si>
    <t>Graduates Only - See also Architecture-Professional Degree</t>
  </si>
  <si>
    <t>Architecture-Profess. Degree</t>
  </si>
  <si>
    <t>Art &amp; Design</t>
  </si>
  <si>
    <t>Art &amp; Design-B.A.</t>
  </si>
  <si>
    <t>Art &amp; Design-B.F.A.</t>
  </si>
  <si>
    <t>Community &amp; Regional Plan.</t>
  </si>
  <si>
    <t>Graphic Design</t>
  </si>
  <si>
    <t>Interior Design</t>
  </si>
  <si>
    <t>Landscape Architecture</t>
  </si>
  <si>
    <t>Pre-Architecture</t>
  </si>
  <si>
    <t>Pre-Landscape Architecture</t>
  </si>
  <si>
    <t>Total Design</t>
  </si>
  <si>
    <t>Page 3</t>
  </si>
  <si>
    <t xml:space="preserve"> EDUCATION</t>
  </si>
  <si>
    <t>Education - Special</t>
  </si>
  <si>
    <t>Education - Undeclared</t>
  </si>
  <si>
    <t>Community Health Education</t>
  </si>
  <si>
    <t>Curriculum &amp; Instruction</t>
  </si>
  <si>
    <t>Graduates Only - See also Educational  Leadership and Policy Studies</t>
  </si>
  <si>
    <t>Educational Leadership &amp; Policy St.</t>
  </si>
  <si>
    <t>Graduates Only - See also Curriculum and Instruction</t>
  </si>
  <si>
    <t>Elementary Education</t>
  </si>
  <si>
    <t>Exercise and Sport Science</t>
  </si>
  <si>
    <t>See H H P</t>
  </si>
  <si>
    <t>Health &amp; Human Performance</t>
  </si>
  <si>
    <t>Industrial Education &amp; Tech.</t>
  </si>
  <si>
    <t>Industrial Technology</t>
  </si>
  <si>
    <t>See IED T</t>
  </si>
  <si>
    <t>Total Education</t>
  </si>
  <si>
    <t>Page 4</t>
  </si>
  <si>
    <t xml:space="preserve"> ENGINEERING</t>
  </si>
  <si>
    <t>Engineering - Special</t>
  </si>
  <si>
    <t>Engineering - Undeclared</t>
  </si>
  <si>
    <t>Aerospace Engineering</t>
  </si>
  <si>
    <t>See AE EM</t>
  </si>
  <si>
    <t>Aerospace Engr. &amp; Engineering Mechanics</t>
  </si>
  <si>
    <t>Agricultural &amp; Biosystems Engineering</t>
  </si>
  <si>
    <t>Agricultural Engineering</t>
  </si>
  <si>
    <t>See A B E</t>
  </si>
  <si>
    <t>Ceramic Engineering</t>
  </si>
  <si>
    <t>See M S E</t>
  </si>
  <si>
    <t>Chemical Engineering</t>
  </si>
  <si>
    <t>Civil &amp; Construction Engr.</t>
  </si>
  <si>
    <t>Civil Engineering</t>
  </si>
  <si>
    <t>See C C E</t>
  </si>
  <si>
    <t>Computer Engineering</t>
  </si>
  <si>
    <t>See E C E</t>
  </si>
  <si>
    <t>Construction Engineering</t>
  </si>
  <si>
    <t>Electrical Engineering</t>
  </si>
  <si>
    <t>Electrical &amp; Computer Engr.</t>
  </si>
  <si>
    <t>Engineering Operations</t>
  </si>
  <si>
    <t>Engineering Science</t>
  </si>
  <si>
    <t>Ind. &amp; Manufacturing Syst. Eng.</t>
  </si>
  <si>
    <t>Industrial Engineering</t>
  </si>
  <si>
    <t>See IMSE</t>
  </si>
  <si>
    <t>Materials Engineering</t>
  </si>
  <si>
    <t>Materials Science &amp; Engineering</t>
  </si>
  <si>
    <t>Mechanical Engineering</t>
  </si>
  <si>
    <t>Metallurgical Engineering</t>
  </si>
  <si>
    <t>Total Engineering</t>
  </si>
  <si>
    <t>Page 5</t>
  </si>
  <si>
    <t>COLLEGE OF FAMILY &amp;</t>
  </si>
  <si>
    <t xml:space="preserve"> CONSUMER SCIENCES</t>
  </si>
  <si>
    <t>Family &amp; Consumer Sciences 
  - Special</t>
  </si>
  <si>
    <t>Family and
   Consumer Sciences</t>
  </si>
  <si>
    <t>Apparel Merchandising,
  Design and Production</t>
  </si>
  <si>
    <t>Child and 
   Family Services</t>
  </si>
  <si>
    <t>Dietetics 
   (See also Agriculture)</t>
  </si>
  <si>
    <t>Early Childhood Education
  (See also Education)</t>
  </si>
  <si>
    <t>Family &amp; Consumer 
   Sciences Education</t>
  </si>
  <si>
    <t>Family &amp; Consumer Sciences 
   Education &amp; Studies</t>
  </si>
  <si>
    <t>Family Resource Management
   and Consumer Sciences</t>
  </si>
  <si>
    <t>Food Science 
   (See also Agriculture)</t>
  </si>
  <si>
    <t>Food Science 
   and Human Nutrition</t>
  </si>
  <si>
    <t>Hotel, Restaurant and
   Institution Management</t>
  </si>
  <si>
    <t>Housing and the
   Near Environment</t>
  </si>
  <si>
    <t>Human Development 
   and Family Studies</t>
  </si>
  <si>
    <t>Nutritional Sciences
   (See also Agriculture)</t>
  </si>
  <si>
    <t>Studies in Family 
   and Consumer Sciences</t>
  </si>
  <si>
    <t>Textiles 
   and Clothing</t>
  </si>
  <si>
    <t>Total Family &amp; Consumer Sciences</t>
  </si>
  <si>
    <t>(Undergraduate by Curriculum/Major</t>
  </si>
  <si>
    <t>Page 6</t>
  </si>
  <si>
    <t>COLLEGE OF LIBERAL</t>
  </si>
  <si>
    <t xml:space="preserve"> ARTS &amp; SCIENCES</t>
  </si>
  <si>
    <t>Intensive Engl. &amp; Orientation</t>
  </si>
  <si>
    <t>Lib. Arts &amp; Sciences-Special</t>
  </si>
  <si>
    <t>Lib. Arts &amp; Sci.-Open Option</t>
  </si>
  <si>
    <t>Advertising</t>
  </si>
  <si>
    <t>Anthropology</t>
  </si>
  <si>
    <t>Biochemistry</t>
  </si>
  <si>
    <t xml:space="preserve">  See Biochem &amp; Biophys</t>
  </si>
  <si>
    <t>Graduates Only --- See also BBMB in College of Agriculture</t>
  </si>
  <si>
    <t>Biological/Pre-Med. Illustr.</t>
  </si>
  <si>
    <t>Biology</t>
  </si>
  <si>
    <t>Biophysics</t>
  </si>
  <si>
    <t>Botany (see also AG)</t>
  </si>
  <si>
    <t>Chemistry</t>
  </si>
  <si>
    <t>Communications Studies</t>
  </si>
  <si>
    <t>Computer Science</t>
  </si>
  <si>
    <t>Earth Science</t>
  </si>
  <si>
    <t>See GE AT</t>
  </si>
  <si>
    <t>Economics (See also AG)</t>
  </si>
  <si>
    <t>English</t>
  </si>
  <si>
    <t>Environmental Science (LAS)</t>
  </si>
  <si>
    <t>French</t>
  </si>
  <si>
    <t>Genetics (See also AG)</t>
  </si>
  <si>
    <t>Geological &amp; Atmospheric Sci.</t>
  </si>
  <si>
    <t>Geology</t>
  </si>
  <si>
    <t>General Undergraduate St.</t>
  </si>
  <si>
    <t>German</t>
  </si>
  <si>
    <t>History</t>
  </si>
  <si>
    <t>Interdisciplinary Studies</t>
  </si>
  <si>
    <t>Journalism &amp; Mass Comm.</t>
  </si>
  <si>
    <t>Liberal Studies</t>
  </si>
  <si>
    <t>Linguistics</t>
  </si>
  <si>
    <t>Mathematics</t>
  </si>
  <si>
    <t>Meteorology</t>
  </si>
  <si>
    <t>Music (Curriculum)</t>
  </si>
  <si>
    <t>Music (Major)</t>
  </si>
  <si>
    <t>Performing Arts</t>
  </si>
  <si>
    <t>Philosophy</t>
  </si>
  <si>
    <t>Physics</t>
  </si>
  <si>
    <t xml:space="preserve">  See Physics &amp; Astro</t>
  </si>
  <si>
    <t>Physics and Astronomy</t>
  </si>
  <si>
    <t>Political Science</t>
  </si>
  <si>
    <t xml:space="preserve">  (continued)</t>
  </si>
  <si>
    <t xml:space="preserve"> ARTS &amp; SCIENCES (con't)</t>
  </si>
  <si>
    <t>Pre-Advertising</t>
  </si>
  <si>
    <t>Pre-Biological/Pre-Medical Illustration</t>
  </si>
  <si>
    <t>Pre-Computer Science</t>
  </si>
  <si>
    <t>Pre-Journalism &amp; Mass Comm.</t>
  </si>
  <si>
    <t>Prep. for Human Medicine</t>
  </si>
  <si>
    <t>Preparation for Law</t>
  </si>
  <si>
    <t>Preprofess. Health Programs</t>
  </si>
  <si>
    <t>Psychology</t>
  </si>
  <si>
    <t>Religious Studies</t>
  </si>
  <si>
    <t>Russian</t>
  </si>
  <si>
    <t>Russian Studies</t>
  </si>
  <si>
    <t>Sociology (See also AG)</t>
  </si>
  <si>
    <t>Spanish</t>
  </si>
  <si>
    <t>Speech Communication</t>
  </si>
  <si>
    <t>Statistics</t>
  </si>
  <si>
    <t>Women's Studies</t>
  </si>
  <si>
    <t>Zoology  (See also AG)</t>
  </si>
  <si>
    <t>Graduates Only -- See also Zoology &amp; Genetics in College of Agriculture</t>
  </si>
  <si>
    <t>Total Liberal Arts &amp; Sciences</t>
  </si>
  <si>
    <t>INTERDEPARTMENTAL UNITS AND</t>
  </si>
  <si>
    <t xml:space="preserve">  GRADUATE UNDECLARED</t>
  </si>
  <si>
    <t>Nondegree - Undeclared</t>
  </si>
  <si>
    <t>Biomedical Engineering</t>
  </si>
  <si>
    <t>Ecology &amp; Evolutionary Biology</t>
  </si>
  <si>
    <t>Graduates Only - Enrollment shown under admitting department</t>
  </si>
  <si>
    <t xml:space="preserve">       ---</t>
  </si>
  <si>
    <t>Genetics - Interdisciplinary</t>
  </si>
  <si>
    <t>Immunobiology</t>
  </si>
  <si>
    <t>Graduates Only - First year enrollment only.  All others shown under cooperating dept.</t>
  </si>
  <si>
    <t>Industrial Relations</t>
  </si>
  <si>
    <t>Interdisciplinary Graduate Studies</t>
  </si>
  <si>
    <t>Mol. Cell. &amp; Develpmt. Biol.</t>
  </si>
  <si>
    <t>Neurosciences</t>
  </si>
  <si>
    <t>Plant Physiology</t>
  </si>
  <si>
    <t>Toxicology</t>
  </si>
  <si>
    <t>Transportation</t>
  </si>
  <si>
    <t>Systems Engineering</t>
  </si>
  <si>
    <t>Water Resourses</t>
  </si>
  <si>
    <t>Total Interdepartmental Programs</t>
  </si>
  <si>
    <t xml:space="preserve">  VETERINARY MEDICINE</t>
  </si>
  <si>
    <t>Veterinary Medicine - Special</t>
  </si>
  <si>
    <t>Veterinary Medicine</t>
  </si>
  <si>
    <t>Biomedical Sciences</t>
  </si>
  <si>
    <t>Veterinary Clinical Sciences</t>
  </si>
  <si>
    <t>Vet. Diagnostic &amp; Production Animal Medicine</t>
  </si>
  <si>
    <t>Vet. Microbiology &amp; Preventive Medicine</t>
  </si>
  <si>
    <t>Veterinary Pathology</t>
  </si>
  <si>
    <t>Total Veterinary Medicine</t>
  </si>
  <si>
    <t>UNIVERSITY TOTALS</t>
  </si>
  <si>
    <t>TOTAL BY GENDER</t>
  </si>
  <si>
    <t>TOTAL BY YEAR</t>
  </si>
  <si>
    <t>TOTAL ENROLLMENT</t>
  </si>
  <si>
    <t>Men</t>
  </si>
  <si>
    <t>Women</t>
  </si>
  <si>
    <t>Total</t>
  </si>
  <si>
    <t>1st year</t>
  </si>
  <si>
    <t>2nd year</t>
  </si>
  <si>
    <t>3rd year</t>
  </si>
  <si>
    <t>4th year</t>
  </si>
  <si>
    <t>Page 7</t>
  </si>
  <si>
    <t>Applied Physics</t>
  </si>
  <si>
    <t>Bioinformatics &amp; Computational Biology</t>
  </si>
  <si>
    <t>Enrollment Statistics for Fall Semester 2000</t>
  </si>
  <si>
    <t>Fall Semester 2000</t>
  </si>
  <si>
    <t>Early Childhood Educ.
     (See also FCS)</t>
  </si>
  <si>
    <t>Environmental Science (Ag)</t>
  </si>
  <si>
    <t>Management Info. Systems</t>
  </si>
  <si>
    <t>14,990</t>
  </si>
  <si>
    <t>26,845</t>
  </si>
  <si>
    <t>11,855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</si>
</sst>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10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9"/>
      <name val="Helv"/>
      <family val="0"/>
    </font>
    <font>
      <b/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u val="single"/>
      <sz val="12"/>
      <name val="Helv"/>
      <family val="0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37" fontId="5" fillId="0" borderId="1" xfId="0" applyNumberFormat="1" applyFont="1" applyFill="1" applyBorder="1" applyAlignment="1">
      <alignment/>
    </xf>
    <xf numFmtId="37" fontId="5" fillId="0" borderId="2" xfId="0" applyNumberFormat="1" applyFont="1" applyFill="1" applyBorder="1" applyAlignment="1">
      <alignment/>
    </xf>
    <xf numFmtId="37" fontId="5" fillId="0" borderId="3" xfId="0" applyNumberFormat="1" applyFont="1" applyFill="1" applyBorder="1" applyAlignment="1">
      <alignment/>
    </xf>
    <xf numFmtId="37" fontId="5" fillId="0" borderId="4" xfId="0" applyNumberFormat="1" applyFont="1" applyFill="1" applyBorder="1" applyAlignment="1">
      <alignment/>
    </xf>
    <xf numFmtId="37" fontId="5" fillId="0" borderId="5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right"/>
    </xf>
    <xf numFmtId="37" fontId="5" fillId="0" borderId="6" xfId="0" applyNumberFormat="1" applyFont="1" applyFill="1" applyBorder="1" applyAlignment="1">
      <alignment/>
    </xf>
    <xf numFmtId="37" fontId="5" fillId="0" borderId="7" xfId="0" applyNumberFormat="1" applyFont="1" applyFill="1" applyBorder="1" applyAlignment="1">
      <alignment/>
    </xf>
    <xf numFmtId="37" fontId="5" fillId="0" borderId="8" xfId="0" applyNumberFormat="1" applyFont="1" applyFill="1" applyBorder="1" applyAlignment="1">
      <alignment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Continuous"/>
    </xf>
    <xf numFmtId="37" fontId="5" fillId="0" borderId="9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10" xfId="0" applyNumberFormat="1" applyFont="1" applyFill="1" applyBorder="1" applyAlignment="1">
      <alignment/>
    </xf>
    <xf numFmtId="37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37" fontId="5" fillId="0" borderId="13" xfId="0" applyNumberFormat="1" applyFont="1" applyFill="1" applyBorder="1" applyAlignment="1">
      <alignment/>
    </xf>
    <xf numFmtId="37" fontId="5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37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37" fontId="5" fillId="0" borderId="19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37" fontId="5" fillId="0" borderId="20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37" fontId="5" fillId="0" borderId="22" xfId="0" applyNumberFormat="1" applyFont="1" applyFill="1" applyBorder="1" applyAlignment="1">
      <alignment horizontal="right"/>
    </xf>
    <xf numFmtId="37" fontId="5" fillId="0" borderId="23" xfId="0" applyNumberFormat="1" applyFont="1" applyFill="1" applyBorder="1" applyAlignment="1">
      <alignment horizontal="right"/>
    </xf>
    <xf numFmtId="37" fontId="5" fillId="0" borderId="24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5" xfId="0" applyFont="1" applyFill="1" applyBorder="1" applyAlignment="1">
      <alignment horizontal="left"/>
    </xf>
    <xf numFmtId="37" fontId="5" fillId="0" borderId="23" xfId="0" applyNumberFormat="1" applyFont="1" applyFill="1" applyBorder="1" applyAlignment="1">
      <alignment horizontal="center"/>
    </xf>
    <xf numFmtId="37" fontId="5" fillId="0" borderId="22" xfId="0" applyNumberFormat="1" applyFont="1" applyFill="1" applyBorder="1" applyAlignment="1">
      <alignment horizontal="center"/>
    </xf>
    <xf numFmtId="37" fontId="5" fillId="0" borderId="26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25" xfId="0" applyFont="1" applyFill="1" applyBorder="1" applyAlignment="1">
      <alignment/>
    </xf>
    <xf numFmtId="0" fontId="5" fillId="0" borderId="28" xfId="0" applyFont="1" applyFill="1" applyBorder="1" applyAlignment="1">
      <alignment horizontal="left"/>
    </xf>
    <xf numFmtId="37" fontId="5" fillId="0" borderId="29" xfId="0" applyNumberFormat="1" applyFont="1" applyFill="1" applyBorder="1" applyAlignment="1">
      <alignment/>
    </xf>
    <xf numFmtId="0" fontId="5" fillId="0" borderId="30" xfId="0" applyFont="1" applyFill="1" applyBorder="1" applyAlignment="1">
      <alignment horizontal="left"/>
    </xf>
    <xf numFmtId="37" fontId="5" fillId="0" borderId="31" xfId="0" applyNumberFormat="1" applyFont="1" applyFill="1" applyBorder="1" applyAlignment="1">
      <alignment/>
    </xf>
    <xf numFmtId="37" fontId="5" fillId="0" borderId="32" xfId="0" applyNumberFormat="1" applyFont="1" applyFill="1" applyBorder="1" applyAlignment="1">
      <alignment/>
    </xf>
    <xf numFmtId="37" fontId="5" fillId="0" borderId="33" xfId="0" applyNumberFormat="1" applyFont="1" applyFill="1" applyBorder="1" applyAlignment="1">
      <alignment/>
    </xf>
    <xf numFmtId="37" fontId="5" fillId="0" borderId="34" xfId="0" applyNumberFormat="1" applyFont="1" applyFill="1" applyBorder="1" applyAlignment="1">
      <alignment/>
    </xf>
    <xf numFmtId="37" fontId="5" fillId="0" borderId="22" xfId="0" applyNumberFormat="1" applyFont="1" applyFill="1" applyBorder="1" applyAlignment="1">
      <alignment horizontal="left"/>
    </xf>
    <xf numFmtId="37" fontId="5" fillId="0" borderId="13" xfId="0" applyNumberFormat="1" applyFont="1" applyFill="1" applyBorder="1" applyAlignment="1">
      <alignment horizontal="center"/>
    </xf>
    <xf numFmtId="37" fontId="5" fillId="0" borderId="21" xfId="0" applyNumberFormat="1" applyFont="1" applyFill="1" applyBorder="1" applyAlignment="1">
      <alignment horizontal="center"/>
    </xf>
    <xf numFmtId="37" fontId="5" fillId="0" borderId="35" xfId="0" applyNumberFormat="1" applyFont="1" applyFill="1" applyBorder="1" applyAlignment="1">
      <alignment/>
    </xf>
    <xf numFmtId="37" fontId="5" fillId="0" borderId="36" xfId="0" applyNumberFormat="1" applyFont="1" applyFill="1" applyBorder="1" applyAlignment="1">
      <alignment horizontal="left"/>
    </xf>
    <xf numFmtId="37" fontId="5" fillId="0" borderId="3" xfId="0" applyNumberFormat="1" applyFont="1" applyFill="1" applyBorder="1" applyAlignment="1">
      <alignment horizontal="left"/>
    </xf>
    <xf numFmtId="37" fontId="5" fillId="0" borderId="37" xfId="0" applyNumberFormat="1" applyFont="1" applyFill="1" applyBorder="1" applyAlignment="1">
      <alignment/>
    </xf>
    <xf numFmtId="37" fontId="5" fillId="0" borderId="38" xfId="0" applyNumberFormat="1" applyFont="1" applyFill="1" applyBorder="1" applyAlignment="1">
      <alignment/>
    </xf>
    <xf numFmtId="37" fontId="5" fillId="0" borderId="8" xfId="0" applyNumberFormat="1" applyFont="1" applyFill="1" applyBorder="1" applyAlignment="1">
      <alignment horizontal="left"/>
    </xf>
    <xf numFmtId="37" fontId="5" fillId="0" borderId="39" xfId="0" applyNumberFormat="1" applyFont="1" applyFill="1" applyBorder="1" applyAlignment="1">
      <alignment/>
    </xf>
    <xf numFmtId="37" fontId="5" fillId="0" borderId="32" xfId="0" applyNumberFormat="1" applyFont="1" applyFill="1" applyBorder="1" applyAlignment="1">
      <alignment horizontal="left"/>
    </xf>
    <xf numFmtId="37" fontId="5" fillId="0" borderId="40" xfId="0" applyNumberFormat="1" applyFont="1" applyFill="1" applyBorder="1" applyAlignment="1">
      <alignment/>
    </xf>
    <xf numFmtId="37" fontId="5" fillId="0" borderId="41" xfId="0" applyNumberFormat="1" applyFont="1" applyFill="1" applyBorder="1" applyAlignment="1">
      <alignment horizontal="center"/>
    </xf>
    <xf numFmtId="37" fontId="5" fillId="0" borderId="42" xfId="0" applyNumberFormat="1" applyFont="1" applyFill="1" applyBorder="1" applyAlignment="1">
      <alignment horizontal="left"/>
    </xf>
    <xf numFmtId="37" fontId="5" fillId="0" borderId="43" xfId="0" applyNumberFormat="1" applyFont="1" applyFill="1" applyBorder="1" applyAlignment="1">
      <alignment horizontal="center"/>
    </xf>
    <xf numFmtId="37" fontId="5" fillId="0" borderId="44" xfId="0" applyNumberFormat="1" applyFont="1" applyFill="1" applyBorder="1" applyAlignment="1">
      <alignment/>
    </xf>
    <xf numFmtId="37" fontId="5" fillId="0" borderId="18" xfId="0" applyNumberFormat="1" applyFont="1" applyFill="1" applyBorder="1" applyAlignment="1">
      <alignment/>
    </xf>
    <xf numFmtId="37" fontId="5" fillId="0" borderId="16" xfId="0" applyNumberFormat="1" applyFont="1" applyFill="1" applyBorder="1" applyAlignment="1">
      <alignment/>
    </xf>
    <xf numFmtId="37" fontId="5" fillId="0" borderId="27" xfId="0" applyNumberFormat="1" applyFont="1" applyFill="1" applyBorder="1" applyAlignment="1">
      <alignment/>
    </xf>
    <xf numFmtId="37" fontId="5" fillId="0" borderId="28" xfId="0" applyNumberFormat="1" applyFont="1" applyFill="1" applyBorder="1" applyAlignment="1">
      <alignment/>
    </xf>
    <xf numFmtId="37" fontId="5" fillId="0" borderId="41" xfId="0" applyNumberFormat="1" applyFont="1" applyFill="1" applyBorder="1" applyAlignment="1">
      <alignment horizontal="left"/>
    </xf>
    <xf numFmtId="37" fontId="5" fillId="0" borderId="27" xfId="0" applyNumberFormat="1" applyFont="1" applyFill="1" applyBorder="1" applyAlignment="1">
      <alignment horizontal="left"/>
    </xf>
    <xf numFmtId="37" fontId="5" fillId="0" borderId="8" xfId="0" applyNumberFormat="1" applyFont="1" applyFill="1" applyBorder="1" applyAlignment="1">
      <alignment horizontal="right"/>
    </xf>
    <xf numFmtId="37" fontId="5" fillId="0" borderId="5" xfId="0" applyNumberFormat="1" applyFont="1" applyFill="1" applyBorder="1" applyAlignment="1">
      <alignment horizontal="left"/>
    </xf>
    <xf numFmtId="37" fontId="0" fillId="0" borderId="3" xfId="0" applyNumberFormat="1" applyFill="1" applyBorder="1" applyAlignment="1">
      <alignment/>
    </xf>
    <xf numFmtId="37" fontId="5" fillId="0" borderId="0" xfId="0" applyNumberFormat="1" applyFont="1" applyFill="1" applyBorder="1" applyAlignment="1">
      <alignment horizontal="left"/>
    </xf>
    <xf numFmtId="37" fontId="5" fillId="0" borderId="0" xfId="0" applyNumberFormat="1" applyFont="1" applyFill="1" applyAlignment="1">
      <alignment horizontal="left"/>
    </xf>
    <xf numFmtId="37" fontId="5" fillId="0" borderId="9" xfId="0" applyNumberFormat="1" applyFont="1" applyFill="1" applyBorder="1" applyAlignment="1">
      <alignment horizontal="left"/>
    </xf>
    <xf numFmtId="37" fontId="5" fillId="0" borderId="10" xfId="0" applyNumberFormat="1" applyFont="1" applyFill="1" applyBorder="1" applyAlignment="1">
      <alignment horizontal="left"/>
    </xf>
    <xf numFmtId="37" fontId="5" fillId="0" borderId="11" xfId="0" applyNumberFormat="1" applyFont="1" applyFill="1" applyBorder="1" applyAlignment="1">
      <alignment horizontal="left"/>
    </xf>
    <xf numFmtId="37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37" fontId="5" fillId="0" borderId="42" xfId="0" applyNumberFormat="1" applyFont="1" applyFill="1" applyBorder="1" applyAlignment="1">
      <alignment horizontal="center"/>
    </xf>
    <xf numFmtId="37" fontId="5" fillId="0" borderId="12" xfId="0" applyNumberFormat="1" applyFont="1" applyFill="1" applyBorder="1" applyAlignment="1">
      <alignment/>
    </xf>
    <xf numFmtId="37" fontId="5" fillId="0" borderId="13" xfId="0" applyNumberFormat="1" applyFont="1" applyFill="1" applyBorder="1" applyAlignment="1">
      <alignment horizontal="left"/>
    </xf>
    <xf numFmtId="37" fontId="5" fillId="0" borderId="0" xfId="0" applyNumberFormat="1" applyFont="1" applyFill="1" applyBorder="1" applyAlignment="1">
      <alignment horizontal="center"/>
    </xf>
    <xf numFmtId="37" fontId="5" fillId="0" borderId="45" xfId="0" applyNumberFormat="1" applyFont="1" applyFill="1" applyBorder="1" applyAlignment="1">
      <alignment horizontal="center"/>
    </xf>
    <xf numFmtId="37" fontId="5" fillId="0" borderId="45" xfId="0" applyNumberFormat="1" applyFont="1" applyFill="1" applyBorder="1" applyAlignment="1">
      <alignment/>
    </xf>
    <xf numFmtId="37" fontId="5" fillId="0" borderId="15" xfId="0" applyNumberFormat="1" applyFont="1" applyFill="1" applyBorder="1" applyAlignment="1">
      <alignment horizontal="center"/>
    </xf>
    <xf numFmtId="37" fontId="5" fillId="0" borderId="46" xfId="0" applyNumberFormat="1" applyFont="1" applyFill="1" applyBorder="1" applyAlignment="1">
      <alignment/>
    </xf>
    <xf numFmtId="37" fontId="5" fillId="0" borderId="15" xfId="0" applyNumberFormat="1" applyFont="1" applyFill="1" applyBorder="1" applyAlignment="1">
      <alignment/>
    </xf>
    <xf numFmtId="37" fontId="5" fillId="0" borderId="22" xfId="0" applyNumberFormat="1" applyFont="1" applyFill="1" applyBorder="1" applyAlignment="1">
      <alignment/>
    </xf>
    <xf numFmtId="37" fontId="5" fillId="0" borderId="23" xfId="0" applyNumberFormat="1" applyFont="1" applyFill="1" applyBorder="1" applyAlignment="1">
      <alignment/>
    </xf>
    <xf numFmtId="37" fontId="5" fillId="0" borderId="47" xfId="0" applyNumberFormat="1" applyFont="1" applyFill="1" applyBorder="1" applyAlignment="1">
      <alignment/>
    </xf>
    <xf numFmtId="37" fontId="5" fillId="0" borderId="48" xfId="0" applyNumberFormat="1" applyFont="1" applyFill="1" applyBorder="1" applyAlignment="1">
      <alignment/>
    </xf>
    <xf numFmtId="37" fontId="5" fillId="0" borderId="25" xfId="0" applyNumberFormat="1" applyFont="1" applyFill="1" applyBorder="1" applyAlignment="1">
      <alignment/>
    </xf>
    <xf numFmtId="37" fontId="5" fillId="0" borderId="30" xfId="0" applyNumberFormat="1" applyFont="1" applyFill="1" applyBorder="1" applyAlignment="1">
      <alignment/>
    </xf>
    <xf numFmtId="37" fontId="5" fillId="0" borderId="18" xfId="0" applyNumberFormat="1" applyFont="1" applyFill="1" applyBorder="1" applyAlignment="1">
      <alignment horizontal="left"/>
    </xf>
    <xf numFmtId="37" fontId="5" fillId="0" borderId="49" xfId="0" applyNumberFormat="1" applyFont="1" applyFill="1" applyBorder="1" applyAlignment="1">
      <alignment/>
    </xf>
    <xf numFmtId="37" fontId="5" fillId="0" borderId="31" xfId="0" applyNumberFormat="1" applyFont="1" applyFill="1" applyBorder="1" applyAlignment="1">
      <alignment horizontal="center"/>
    </xf>
    <xf numFmtId="37" fontId="5" fillId="0" borderId="36" xfId="0" applyNumberFormat="1" applyFont="1" applyFill="1" applyBorder="1" applyAlignment="1">
      <alignment/>
    </xf>
    <xf numFmtId="37" fontId="5" fillId="0" borderId="42" xfId="0" applyNumberFormat="1" applyFont="1" applyFill="1" applyBorder="1" applyAlignment="1">
      <alignment/>
    </xf>
    <xf numFmtId="37" fontId="5" fillId="0" borderId="33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left"/>
    </xf>
    <xf numFmtId="37" fontId="5" fillId="0" borderId="15" xfId="0" applyNumberFormat="1" applyFont="1" applyFill="1" applyBorder="1" applyAlignment="1">
      <alignment horizontal="left"/>
    </xf>
    <xf numFmtId="0" fontId="5" fillId="0" borderId="51" xfId="0" applyFont="1" applyFill="1" applyBorder="1" applyAlignment="1">
      <alignment horizontal="left"/>
    </xf>
    <xf numFmtId="37" fontId="5" fillId="0" borderId="52" xfId="0" applyNumberFormat="1" applyFont="1" applyFill="1" applyBorder="1" applyAlignment="1">
      <alignment/>
    </xf>
    <xf numFmtId="0" fontId="5" fillId="0" borderId="53" xfId="0" applyFont="1" applyFill="1" applyBorder="1" applyAlignment="1">
      <alignment horizontal="left"/>
    </xf>
    <xf numFmtId="37" fontId="5" fillId="0" borderId="54" xfId="0" applyNumberFormat="1" applyFont="1" applyFill="1" applyBorder="1" applyAlignment="1">
      <alignment/>
    </xf>
    <xf numFmtId="37" fontId="5" fillId="0" borderId="17" xfId="0" applyNumberFormat="1" applyFont="1" applyFill="1" applyBorder="1" applyAlignment="1">
      <alignment horizontal="left"/>
    </xf>
    <xf numFmtId="37" fontId="5" fillId="0" borderId="31" xfId="0" applyNumberFormat="1" applyFont="1" applyFill="1" applyBorder="1" applyAlignment="1">
      <alignment horizontal="left"/>
    </xf>
    <xf numFmtId="37" fontId="5" fillId="0" borderId="27" xfId="0" applyNumberFormat="1" applyFont="1" applyFill="1" applyBorder="1" applyAlignment="1">
      <alignment horizontal="center"/>
    </xf>
    <xf numFmtId="37" fontId="5" fillId="0" borderId="32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left"/>
    </xf>
    <xf numFmtId="37" fontId="7" fillId="0" borderId="0" xfId="0" applyNumberFormat="1" applyFont="1" applyFill="1" applyAlignment="1">
      <alignment horizontal="centerContinuous"/>
    </xf>
    <xf numFmtId="37" fontId="8" fillId="0" borderId="0" xfId="0" applyNumberFormat="1" applyFont="1" applyFill="1" applyAlignment="1">
      <alignment horizontal="centerContinuous"/>
    </xf>
    <xf numFmtId="37" fontId="8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0" fontId="5" fillId="0" borderId="47" xfId="0" applyFont="1" applyFill="1" applyBorder="1" applyAlignment="1">
      <alignment horizontal="left"/>
    </xf>
    <xf numFmtId="37" fontId="5" fillId="0" borderId="7" xfId="0" applyNumberFormat="1" applyFont="1" applyFill="1" applyBorder="1" applyAlignment="1">
      <alignment horizontal="right"/>
    </xf>
    <xf numFmtId="0" fontId="5" fillId="0" borderId="55" xfId="0" applyFont="1" applyFill="1" applyBorder="1" applyAlignment="1">
      <alignment horizontal="left"/>
    </xf>
    <xf numFmtId="37" fontId="5" fillId="0" borderId="56" xfId="0" applyNumberFormat="1" applyFont="1" applyFill="1" applyBorder="1" applyAlignment="1">
      <alignment/>
    </xf>
    <xf numFmtId="37" fontId="5" fillId="0" borderId="57" xfId="0" applyNumberFormat="1" applyFont="1" applyFill="1" applyBorder="1" applyAlignment="1">
      <alignment/>
    </xf>
    <xf numFmtId="37" fontId="5" fillId="0" borderId="58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4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wrapText="1"/>
    </xf>
    <xf numFmtId="0" fontId="5" fillId="0" borderId="30" xfId="0" applyFont="1" applyFill="1" applyBorder="1" applyAlignment="1">
      <alignment horizontal="left" wrapText="1"/>
    </xf>
    <xf numFmtId="37" fontId="5" fillId="0" borderId="59" xfId="0" applyNumberFormat="1" applyFont="1" applyFill="1" applyBorder="1" applyAlignment="1">
      <alignment/>
    </xf>
    <xf numFmtId="0" fontId="5" fillId="0" borderId="60" xfId="0" applyFont="1" applyFill="1" applyBorder="1" applyAlignment="1">
      <alignment horizontal="left"/>
    </xf>
    <xf numFmtId="37" fontId="5" fillId="0" borderId="61" xfId="0" applyNumberFormat="1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37" fontId="5" fillId="0" borderId="50" xfId="0" applyNumberFormat="1" applyFont="1" applyFill="1" applyBorder="1" applyAlignment="1">
      <alignment/>
    </xf>
    <xf numFmtId="0" fontId="5" fillId="0" borderId="50" xfId="0" applyFont="1" applyFill="1" applyBorder="1" applyAlignment="1">
      <alignment/>
    </xf>
    <xf numFmtId="37" fontId="5" fillId="0" borderId="62" xfId="0" applyNumberFormat="1" applyFont="1" applyFill="1" applyBorder="1" applyAlignment="1">
      <alignment/>
    </xf>
    <xf numFmtId="37" fontId="5" fillId="0" borderId="63" xfId="0" applyNumberFormat="1" applyFont="1" applyFill="1" applyBorder="1" applyAlignment="1">
      <alignment/>
    </xf>
    <xf numFmtId="37" fontId="5" fillId="0" borderId="64" xfId="0" applyNumberFormat="1" applyFont="1" applyFill="1" applyBorder="1" applyAlignment="1">
      <alignment/>
    </xf>
    <xf numFmtId="37" fontId="5" fillId="0" borderId="65" xfId="0" applyNumberFormat="1" applyFont="1" applyFill="1" applyBorder="1" applyAlignment="1">
      <alignment/>
    </xf>
    <xf numFmtId="37" fontId="5" fillId="0" borderId="66" xfId="0" applyNumberFormat="1" applyFont="1" applyFill="1" applyBorder="1" applyAlignment="1">
      <alignment/>
    </xf>
    <xf numFmtId="37" fontId="5" fillId="0" borderId="41" xfId="0" applyNumberFormat="1" applyFont="1" applyFill="1" applyBorder="1" applyAlignment="1">
      <alignment/>
    </xf>
    <xf numFmtId="37" fontId="5" fillId="0" borderId="67" xfId="0" applyNumberFormat="1" applyFont="1" applyFill="1" applyBorder="1" applyAlignment="1">
      <alignment/>
    </xf>
    <xf numFmtId="37" fontId="5" fillId="0" borderId="68" xfId="0" applyNumberFormat="1" applyFont="1" applyFill="1" applyBorder="1" applyAlignment="1">
      <alignment/>
    </xf>
    <xf numFmtId="37" fontId="5" fillId="0" borderId="69" xfId="0" applyNumberFormat="1" applyFont="1" applyFill="1" applyBorder="1" applyAlignment="1">
      <alignment/>
    </xf>
    <xf numFmtId="37" fontId="5" fillId="0" borderId="70" xfId="0" applyNumberFormat="1" applyFont="1" applyFill="1" applyBorder="1" applyAlignment="1">
      <alignment horizontal="left"/>
    </xf>
    <xf numFmtId="37" fontId="5" fillId="0" borderId="70" xfId="0" applyNumberFormat="1" applyFont="1" applyFill="1" applyBorder="1" applyAlignment="1">
      <alignment/>
    </xf>
    <xf numFmtId="0" fontId="5" fillId="0" borderId="60" xfId="0" applyFont="1" applyFill="1" applyBorder="1" applyAlignment="1">
      <alignment horizontal="left" wrapText="1"/>
    </xf>
    <xf numFmtId="37" fontId="5" fillId="0" borderId="33" xfId="0" applyNumberFormat="1" applyFont="1" applyFill="1" applyBorder="1" applyAlignment="1">
      <alignment horizontal="right"/>
    </xf>
    <xf numFmtId="37" fontId="8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 quotePrefix="1">
      <alignment horizontal="right"/>
    </xf>
    <xf numFmtId="0" fontId="5" fillId="0" borderId="35" xfId="15" applyNumberFormat="1" applyFont="1" applyFill="1" applyBorder="1" applyAlignment="1">
      <alignment/>
    </xf>
    <xf numFmtId="37" fontId="5" fillId="0" borderId="41" xfId="0" applyNumberFormat="1" applyFont="1" applyFill="1" applyBorder="1" applyAlignment="1">
      <alignment horizontal="center"/>
    </xf>
    <xf numFmtId="37" fontId="5" fillId="0" borderId="32" xfId="0" applyNumberFormat="1" applyFont="1" applyFill="1" applyBorder="1" applyAlignment="1">
      <alignment horizontal="center"/>
    </xf>
    <xf numFmtId="37" fontId="5" fillId="0" borderId="13" xfId="0" applyNumberFormat="1" applyFont="1" applyFill="1" applyBorder="1" applyAlignment="1">
      <alignment horizontal="center"/>
    </xf>
    <xf numFmtId="37" fontId="5" fillId="0" borderId="14" xfId="0" applyNumberFormat="1" applyFont="1" applyFill="1" applyBorder="1" applyAlignment="1">
      <alignment horizontal="center"/>
    </xf>
    <xf numFmtId="37" fontId="5" fillId="0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98"/>
  <sheetViews>
    <sheetView showGridLines="0" tabSelected="1" workbookViewId="0" topLeftCell="A1">
      <selection activeCell="N297" sqref="N297"/>
    </sheetView>
  </sheetViews>
  <sheetFormatPr defaultColWidth="6.83203125" defaultRowHeight="10.5"/>
  <cols>
    <col min="1" max="1" width="30.16015625" style="1" customWidth="1"/>
    <col min="2" max="3" width="7.83203125" style="12" customWidth="1"/>
    <col min="4" max="4" width="8.66015625" style="12" customWidth="1"/>
    <col min="5" max="5" width="7.83203125" style="12" customWidth="1"/>
    <col min="6" max="6" width="8.83203125" style="12" customWidth="1"/>
    <col min="7" max="7" width="7.83203125" style="12" customWidth="1"/>
    <col min="8" max="8" width="8.83203125" style="12" customWidth="1"/>
    <col min="9" max="9" width="7.83203125" style="12" customWidth="1"/>
    <col min="10" max="10" width="8.83203125" style="12" customWidth="1"/>
    <col min="11" max="11" width="7.83203125" style="12" customWidth="1"/>
    <col min="12" max="12" width="8.83203125" style="12" customWidth="1"/>
    <col min="13" max="13" width="7.83203125" style="12" customWidth="1"/>
    <col min="14" max="15" width="8.83203125" style="12" customWidth="1"/>
    <col min="16" max="16" width="7.83203125" style="12" customWidth="1"/>
    <col min="17" max="17" width="8.83203125" style="12" customWidth="1"/>
    <col min="18" max="18" width="6.66015625" style="1" customWidth="1"/>
    <col min="19" max="16384" width="6.83203125" style="1" customWidth="1"/>
  </cols>
  <sheetData>
    <row r="1" spans="1:17" ht="10.5">
      <c r="A1" s="2" t="s">
        <v>0</v>
      </c>
      <c r="B1" s="18"/>
      <c r="C1" s="18"/>
      <c r="D1" s="18" t="s">
        <v>1</v>
      </c>
      <c r="E1" s="18"/>
      <c r="F1" s="18"/>
      <c r="G1" s="18"/>
      <c r="H1" s="18"/>
      <c r="I1" s="18"/>
      <c r="J1" s="18"/>
      <c r="K1" s="18"/>
      <c r="L1" s="18"/>
      <c r="M1" s="18"/>
      <c r="N1" s="18"/>
      <c r="Q1" s="12" t="s">
        <v>2</v>
      </c>
    </row>
    <row r="2" spans="1:14" ht="10.5">
      <c r="A2" s="2" t="s">
        <v>3</v>
      </c>
      <c r="B2" s="18"/>
      <c r="C2" s="18"/>
      <c r="D2" s="18" t="s">
        <v>4</v>
      </c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7" ht="10.5">
      <c r="B3" s="18"/>
      <c r="C3" s="18"/>
      <c r="D3" s="18" t="s">
        <v>269</v>
      </c>
      <c r="E3" s="18"/>
      <c r="F3" s="18"/>
      <c r="G3" s="18"/>
      <c r="H3" s="18"/>
      <c r="I3" s="18"/>
      <c r="J3" s="18"/>
      <c r="K3" s="18"/>
      <c r="L3" s="18"/>
      <c r="M3" s="18"/>
      <c r="N3" s="18"/>
      <c r="Q3" s="13"/>
    </row>
    <row r="4" ht="12" customHeight="1" thickBot="1"/>
    <row r="5" spans="1:17" ht="10.5">
      <c r="A5" s="23" t="s">
        <v>5</v>
      </c>
      <c r="B5" s="159" t="s">
        <v>6</v>
      </c>
      <c r="C5" s="159"/>
      <c r="D5" s="159" t="s">
        <v>7</v>
      </c>
      <c r="E5" s="159"/>
      <c r="F5" s="159" t="s">
        <v>8</v>
      </c>
      <c r="G5" s="159"/>
      <c r="H5" s="159" t="s">
        <v>9</v>
      </c>
      <c r="I5" s="159"/>
      <c r="J5" s="159" t="s">
        <v>10</v>
      </c>
      <c r="K5" s="159"/>
      <c r="L5" s="159" t="s">
        <v>11</v>
      </c>
      <c r="M5" s="159"/>
      <c r="N5" s="160"/>
      <c r="O5" s="161" t="s">
        <v>12</v>
      </c>
      <c r="P5" s="159"/>
      <c r="Q5" s="160"/>
    </row>
    <row r="6" spans="1:17" ht="11.25" thickBot="1">
      <c r="A6" s="34" t="s">
        <v>13</v>
      </c>
      <c r="B6" s="41" t="s">
        <v>14</v>
      </c>
      <c r="C6" s="41" t="s">
        <v>15</v>
      </c>
      <c r="D6" s="41" t="s">
        <v>14</v>
      </c>
      <c r="E6" s="41" t="s">
        <v>15</v>
      </c>
      <c r="F6" s="41" t="s">
        <v>14</v>
      </c>
      <c r="G6" s="41" t="s">
        <v>15</v>
      </c>
      <c r="H6" s="41" t="s">
        <v>14</v>
      </c>
      <c r="I6" s="41" t="s">
        <v>15</v>
      </c>
      <c r="J6" s="87" t="s">
        <v>14</v>
      </c>
      <c r="K6" s="87" t="s">
        <v>15</v>
      </c>
      <c r="L6" s="41" t="s">
        <v>14</v>
      </c>
      <c r="M6" s="41" t="s">
        <v>15</v>
      </c>
      <c r="N6" s="40" t="s">
        <v>16</v>
      </c>
      <c r="O6" s="54" t="s">
        <v>14</v>
      </c>
      <c r="P6" s="41" t="s">
        <v>15</v>
      </c>
      <c r="Q6" s="40" t="s">
        <v>16</v>
      </c>
    </row>
    <row r="7" spans="1:17" ht="10.5" customHeight="1">
      <c r="A7" s="45" t="s">
        <v>17</v>
      </c>
      <c r="B7" s="46"/>
      <c r="C7" s="102"/>
      <c r="D7" s="102"/>
      <c r="E7" s="102"/>
      <c r="F7" s="102"/>
      <c r="G7" s="102"/>
      <c r="H7" s="102"/>
      <c r="I7" s="142"/>
      <c r="J7" s="55">
        <v>23</v>
      </c>
      <c r="K7" s="55">
        <v>18</v>
      </c>
      <c r="L7" s="55">
        <f aca="true" t="shared" si="0" ref="L7:M11">B7+D7+F7+H7+J7</f>
        <v>23</v>
      </c>
      <c r="M7" s="55">
        <f t="shared" si="0"/>
        <v>18</v>
      </c>
      <c r="N7" s="51">
        <f>L7+M7</f>
        <v>41</v>
      </c>
      <c r="O7" s="67"/>
      <c r="P7" s="56" t="s">
        <v>18</v>
      </c>
      <c r="Q7" s="42"/>
    </row>
    <row r="8" spans="1:17" ht="10.5" customHeight="1">
      <c r="A8" s="27" t="s">
        <v>19</v>
      </c>
      <c r="B8" s="16">
        <v>22</v>
      </c>
      <c r="C8" s="16">
        <v>17</v>
      </c>
      <c r="D8" s="16">
        <v>5</v>
      </c>
      <c r="E8" s="16">
        <v>2</v>
      </c>
      <c r="F8" s="16"/>
      <c r="G8" s="16"/>
      <c r="H8" s="16">
        <v>1</v>
      </c>
      <c r="I8" s="16"/>
      <c r="J8" s="20"/>
      <c r="K8" s="20"/>
      <c r="L8" s="16">
        <f t="shared" si="0"/>
        <v>28</v>
      </c>
      <c r="M8" s="16">
        <f t="shared" si="0"/>
        <v>19</v>
      </c>
      <c r="N8" s="32">
        <f>L8+M8</f>
        <v>47</v>
      </c>
      <c r="O8" s="68"/>
      <c r="P8" s="57" t="s">
        <v>18</v>
      </c>
      <c r="Q8" s="28"/>
    </row>
    <row r="9" spans="1:17" ht="10.5" customHeight="1">
      <c r="A9" s="27" t="s">
        <v>20</v>
      </c>
      <c r="B9" s="16"/>
      <c r="C9" s="16">
        <v>3</v>
      </c>
      <c r="D9" s="16">
        <v>1</v>
      </c>
      <c r="E9" s="16">
        <v>6</v>
      </c>
      <c r="F9" s="16">
        <v>2</v>
      </c>
      <c r="G9" s="16">
        <v>1</v>
      </c>
      <c r="H9" s="16">
        <v>2</v>
      </c>
      <c r="I9" s="16">
        <v>4</v>
      </c>
      <c r="J9" s="20"/>
      <c r="K9" s="20"/>
      <c r="L9" s="16">
        <f t="shared" si="0"/>
        <v>5</v>
      </c>
      <c r="M9" s="16">
        <f t="shared" si="0"/>
        <v>14</v>
      </c>
      <c r="N9" s="32">
        <f>L9+M9</f>
        <v>19</v>
      </c>
      <c r="O9" s="68"/>
      <c r="P9" s="57" t="s">
        <v>18</v>
      </c>
      <c r="Q9" s="28"/>
    </row>
    <row r="10" spans="1:17" ht="10.5" customHeight="1">
      <c r="A10" s="27" t="s">
        <v>21</v>
      </c>
      <c r="B10" s="16">
        <v>52</v>
      </c>
      <c r="C10" s="16">
        <v>17</v>
      </c>
      <c r="D10" s="16">
        <v>58</v>
      </c>
      <c r="E10" s="16">
        <v>18</v>
      </c>
      <c r="F10" s="16">
        <v>65</v>
      </c>
      <c r="G10" s="16">
        <v>18</v>
      </c>
      <c r="H10" s="16">
        <v>78</v>
      </c>
      <c r="I10" s="16">
        <v>29</v>
      </c>
      <c r="J10" s="20"/>
      <c r="K10" s="20"/>
      <c r="L10" s="16">
        <f t="shared" si="0"/>
        <v>253</v>
      </c>
      <c r="M10" s="16">
        <f t="shared" si="0"/>
        <v>82</v>
      </c>
      <c r="N10" s="32">
        <f>L10+M10</f>
        <v>335</v>
      </c>
      <c r="O10" s="68"/>
      <c r="P10" s="57" t="s">
        <v>18</v>
      </c>
      <c r="Q10" s="28"/>
    </row>
    <row r="11" spans="1:17" ht="10.5" customHeight="1">
      <c r="A11" s="121" t="s">
        <v>22</v>
      </c>
      <c r="B11" s="58">
        <v>11</v>
      </c>
      <c r="C11" s="58">
        <v>16</v>
      </c>
      <c r="D11" s="58">
        <v>21</v>
      </c>
      <c r="E11" s="58">
        <v>17</v>
      </c>
      <c r="F11" s="58">
        <v>24</v>
      </c>
      <c r="G11" s="58">
        <v>19</v>
      </c>
      <c r="H11" s="58">
        <v>22</v>
      </c>
      <c r="I11" s="58">
        <v>22</v>
      </c>
      <c r="J11" s="20"/>
      <c r="K11" s="20"/>
      <c r="L11" s="58">
        <f t="shared" si="0"/>
        <v>78</v>
      </c>
      <c r="M11" s="58">
        <f t="shared" si="0"/>
        <v>74</v>
      </c>
      <c r="N11" s="96">
        <f>L11+M11</f>
        <v>152</v>
      </c>
      <c r="O11" s="68"/>
      <c r="P11" s="57" t="s">
        <v>18</v>
      </c>
      <c r="Q11" s="28"/>
    </row>
    <row r="12" spans="1:17" ht="10.5" customHeight="1">
      <c r="A12" s="29" t="s">
        <v>23</v>
      </c>
      <c r="B12" s="9"/>
      <c r="C12" s="9"/>
      <c r="D12" s="57" t="s">
        <v>24</v>
      </c>
      <c r="E12" s="9"/>
      <c r="F12" s="9"/>
      <c r="G12" s="9"/>
      <c r="H12" s="9"/>
      <c r="I12" s="14"/>
      <c r="J12" s="20"/>
      <c r="K12" s="20"/>
      <c r="L12" s="7"/>
      <c r="M12" s="9"/>
      <c r="N12" s="28"/>
      <c r="O12" s="97">
        <v>25</v>
      </c>
      <c r="P12" s="15">
        <v>20</v>
      </c>
      <c r="Q12" s="30">
        <f>O12+P12</f>
        <v>45</v>
      </c>
    </row>
    <row r="13" spans="1:17" ht="10.5" customHeight="1">
      <c r="A13" s="44" t="s">
        <v>25</v>
      </c>
      <c r="B13" s="15">
        <v>27</v>
      </c>
      <c r="C13" s="15">
        <v>3</v>
      </c>
      <c r="D13" s="15">
        <v>44</v>
      </c>
      <c r="E13" s="15">
        <v>2</v>
      </c>
      <c r="F13" s="15">
        <v>60</v>
      </c>
      <c r="G13" s="15">
        <v>5</v>
      </c>
      <c r="H13" s="15">
        <v>66</v>
      </c>
      <c r="I13" s="15">
        <v>3</v>
      </c>
      <c r="J13" s="20"/>
      <c r="K13" s="20"/>
      <c r="L13" s="15">
        <f aca="true" t="shared" si="1" ref="L13:M18">B13+D13+F13+H13+J13</f>
        <v>197</v>
      </c>
      <c r="M13" s="15">
        <f t="shared" si="1"/>
        <v>13</v>
      </c>
      <c r="N13" s="30">
        <f aca="true" t="shared" si="2" ref="N13:N18">L13+M13</f>
        <v>210</v>
      </c>
      <c r="O13" s="68"/>
      <c r="P13" s="9" t="s">
        <v>18</v>
      </c>
      <c r="Q13" s="28"/>
    </row>
    <row r="14" spans="1:17" ht="10.5" customHeight="1">
      <c r="A14" s="27" t="s">
        <v>26</v>
      </c>
      <c r="B14" s="16">
        <v>16</v>
      </c>
      <c r="C14" s="16">
        <v>1</v>
      </c>
      <c r="D14" s="16">
        <v>25</v>
      </c>
      <c r="E14" s="16">
        <v>4</v>
      </c>
      <c r="F14" s="16">
        <v>45</v>
      </c>
      <c r="G14" s="16">
        <v>1</v>
      </c>
      <c r="H14" s="16">
        <v>39</v>
      </c>
      <c r="I14" s="16">
        <v>3</v>
      </c>
      <c r="J14" s="20"/>
      <c r="K14" s="20"/>
      <c r="L14" s="16">
        <f t="shared" si="1"/>
        <v>125</v>
      </c>
      <c r="M14" s="16">
        <f t="shared" si="1"/>
        <v>9</v>
      </c>
      <c r="N14" s="32">
        <f t="shared" si="2"/>
        <v>134</v>
      </c>
      <c r="O14" s="68"/>
      <c r="P14" s="57" t="s">
        <v>18</v>
      </c>
      <c r="Q14" s="28"/>
    </row>
    <row r="15" spans="1:17" ht="10.5" customHeight="1">
      <c r="A15" s="31" t="s">
        <v>27</v>
      </c>
      <c r="B15" s="16">
        <v>20</v>
      </c>
      <c r="C15" s="16">
        <v>6</v>
      </c>
      <c r="D15" s="16">
        <v>27</v>
      </c>
      <c r="E15" s="16">
        <v>6</v>
      </c>
      <c r="F15" s="16">
        <v>48</v>
      </c>
      <c r="G15" s="16">
        <v>11</v>
      </c>
      <c r="H15" s="16">
        <v>43</v>
      </c>
      <c r="I15" s="16">
        <v>23</v>
      </c>
      <c r="J15" s="20"/>
      <c r="K15" s="20"/>
      <c r="L15" s="16">
        <f t="shared" si="1"/>
        <v>138</v>
      </c>
      <c r="M15" s="16">
        <f t="shared" si="1"/>
        <v>46</v>
      </c>
      <c r="N15" s="32">
        <f t="shared" si="2"/>
        <v>184</v>
      </c>
      <c r="O15" s="69">
        <v>142</v>
      </c>
      <c r="P15" s="16">
        <v>52</v>
      </c>
      <c r="Q15" s="32">
        <f>O15+P15</f>
        <v>194</v>
      </c>
    </row>
    <row r="16" spans="1:17" ht="10.5" customHeight="1">
      <c r="A16" s="27" t="s">
        <v>28</v>
      </c>
      <c r="B16" s="16">
        <v>38</v>
      </c>
      <c r="C16" s="16">
        <v>27</v>
      </c>
      <c r="D16" s="16">
        <v>34</v>
      </c>
      <c r="E16" s="16">
        <v>40</v>
      </c>
      <c r="F16" s="16">
        <v>49</v>
      </c>
      <c r="G16" s="16">
        <v>39</v>
      </c>
      <c r="H16" s="16">
        <v>45</v>
      </c>
      <c r="I16" s="16">
        <v>36</v>
      </c>
      <c r="J16" s="20"/>
      <c r="K16" s="20"/>
      <c r="L16" s="16">
        <f t="shared" si="1"/>
        <v>166</v>
      </c>
      <c r="M16" s="16">
        <f t="shared" si="1"/>
        <v>142</v>
      </c>
      <c r="N16" s="32">
        <f t="shared" si="2"/>
        <v>308</v>
      </c>
      <c r="O16" s="69">
        <v>21</v>
      </c>
      <c r="P16" s="16">
        <v>9</v>
      </c>
      <c r="Q16" s="32">
        <f>O16+P16</f>
        <v>30</v>
      </c>
    </row>
    <row r="17" spans="1:17" ht="10.5" customHeight="1">
      <c r="A17" s="31" t="s">
        <v>29</v>
      </c>
      <c r="B17" s="16">
        <v>41</v>
      </c>
      <c r="C17" s="16">
        <v>68</v>
      </c>
      <c r="D17" s="16">
        <v>34</v>
      </c>
      <c r="E17" s="16">
        <v>56</v>
      </c>
      <c r="F17" s="16">
        <v>30</v>
      </c>
      <c r="G17" s="16">
        <v>62</v>
      </c>
      <c r="H17" s="16">
        <v>60</v>
      </c>
      <c r="I17" s="16">
        <v>58</v>
      </c>
      <c r="J17" s="20"/>
      <c r="K17" s="20"/>
      <c r="L17" s="16">
        <f t="shared" si="1"/>
        <v>165</v>
      </c>
      <c r="M17" s="16">
        <f t="shared" si="1"/>
        <v>244</v>
      </c>
      <c r="N17" s="32">
        <f t="shared" si="2"/>
        <v>409</v>
      </c>
      <c r="O17" s="69">
        <v>48</v>
      </c>
      <c r="P17" s="16">
        <v>34</v>
      </c>
      <c r="Q17" s="32">
        <f>O17+P17</f>
        <v>82</v>
      </c>
    </row>
    <row r="18" spans="1:17" ht="10.5" customHeight="1">
      <c r="A18" s="121" t="s">
        <v>30</v>
      </c>
      <c r="B18" s="58">
        <v>10</v>
      </c>
      <c r="C18" s="58">
        <v>38</v>
      </c>
      <c r="D18" s="58">
        <v>4</v>
      </c>
      <c r="E18" s="58">
        <v>30</v>
      </c>
      <c r="F18" s="58">
        <v>9</v>
      </c>
      <c r="G18" s="58">
        <v>29</v>
      </c>
      <c r="H18" s="58">
        <v>8</v>
      </c>
      <c r="I18" s="58">
        <v>18</v>
      </c>
      <c r="J18" s="20"/>
      <c r="K18" s="20"/>
      <c r="L18" s="58">
        <f t="shared" si="1"/>
        <v>31</v>
      </c>
      <c r="M18" s="58">
        <f t="shared" si="1"/>
        <v>115</v>
      </c>
      <c r="N18" s="96">
        <f t="shared" si="2"/>
        <v>146</v>
      </c>
      <c r="O18" s="68"/>
      <c r="P18" s="57" t="s">
        <v>18</v>
      </c>
      <c r="Q18" s="28"/>
    </row>
    <row r="19" spans="1:17" ht="10.5" customHeight="1">
      <c r="A19" s="140" t="s">
        <v>31</v>
      </c>
      <c r="B19" s="11"/>
      <c r="C19" s="11"/>
      <c r="D19" s="11" t="s">
        <v>32</v>
      </c>
      <c r="E19" s="11"/>
      <c r="F19" s="11"/>
      <c r="G19" s="11"/>
      <c r="H19" s="11"/>
      <c r="I19" s="143"/>
      <c r="J19" s="20"/>
      <c r="K19" s="20"/>
      <c r="L19" s="8"/>
      <c r="M19" s="11"/>
      <c r="N19" s="134"/>
      <c r="O19" s="69">
        <v>17</v>
      </c>
      <c r="P19" s="16">
        <v>7</v>
      </c>
      <c r="Q19" s="32">
        <f>O19+P19</f>
        <v>24</v>
      </c>
    </row>
    <row r="20" spans="1:17" ht="10.5" customHeight="1">
      <c r="A20" s="33" t="s">
        <v>33</v>
      </c>
      <c r="B20" s="9"/>
      <c r="C20" s="9"/>
      <c r="D20" s="9" t="s">
        <v>34</v>
      </c>
      <c r="E20" s="9"/>
      <c r="F20" s="9"/>
      <c r="G20" s="9"/>
      <c r="H20" s="9"/>
      <c r="I20" s="14"/>
      <c r="J20" s="20"/>
      <c r="K20" s="20"/>
      <c r="L20" s="7"/>
      <c r="M20" s="9"/>
      <c r="N20" s="28"/>
      <c r="O20" s="69"/>
      <c r="P20" s="16"/>
      <c r="Q20" s="32">
        <f>O20+P20</f>
        <v>0</v>
      </c>
    </row>
    <row r="21" spans="1:17" ht="10.5" customHeight="1">
      <c r="A21" s="44" t="s">
        <v>35</v>
      </c>
      <c r="B21" s="15">
        <v>3</v>
      </c>
      <c r="C21" s="15">
        <v>4</v>
      </c>
      <c r="D21" s="15">
        <v>5</v>
      </c>
      <c r="E21" s="15">
        <v>6</v>
      </c>
      <c r="F21" s="15">
        <v>8</v>
      </c>
      <c r="G21" s="15">
        <v>6</v>
      </c>
      <c r="H21" s="15">
        <v>4</v>
      </c>
      <c r="I21" s="15">
        <v>6</v>
      </c>
      <c r="J21" s="20"/>
      <c r="K21" s="20"/>
      <c r="L21" s="15">
        <f aca="true" t="shared" si="3" ref="L21:M23">B21+D21+F21+H21+J21</f>
        <v>20</v>
      </c>
      <c r="M21" s="15">
        <f t="shared" si="3"/>
        <v>22</v>
      </c>
      <c r="N21" s="30">
        <f>L21+M21</f>
        <v>42</v>
      </c>
      <c r="O21" s="68"/>
      <c r="P21" s="9" t="s">
        <v>18</v>
      </c>
      <c r="Q21" s="28"/>
    </row>
    <row r="22" spans="1:17" ht="10.5" customHeight="1">
      <c r="A22" s="27" t="s">
        <v>36</v>
      </c>
      <c r="B22" s="16"/>
      <c r="C22" s="16">
        <v>1</v>
      </c>
      <c r="D22" s="16">
        <v>1</v>
      </c>
      <c r="E22" s="16">
        <v>1</v>
      </c>
      <c r="F22" s="16">
        <v>1</v>
      </c>
      <c r="G22" s="16">
        <v>4</v>
      </c>
      <c r="H22" s="16">
        <v>1</v>
      </c>
      <c r="I22" s="16"/>
      <c r="J22" s="20"/>
      <c r="K22" s="20"/>
      <c r="L22" s="16">
        <f t="shared" si="3"/>
        <v>3</v>
      </c>
      <c r="M22" s="16">
        <f t="shared" si="3"/>
        <v>6</v>
      </c>
      <c r="N22" s="32">
        <f>L22+M22</f>
        <v>9</v>
      </c>
      <c r="O22" s="68"/>
      <c r="P22" s="57" t="s">
        <v>18</v>
      </c>
      <c r="Q22" s="28"/>
    </row>
    <row r="23" spans="1:17" ht="10.5" customHeight="1">
      <c r="A23" s="137" t="s">
        <v>37</v>
      </c>
      <c r="B23" s="58"/>
      <c r="C23" s="58">
        <v>3</v>
      </c>
      <c r="D23" s="58"/>
      <c r="E23" s="58">
        <v>1</v>
      </c>
      <c r="F23" s="58"/>
      <c r="G23" s="58">
        <v>1</v>
      </c>
      <c r="H23" s="58"/>
      <c r="I23" s="58"/>
      <c r="J23" s="20"/>
      <c r="K23" s="20"/>
      <c r="L23" s="58">
        <f t="shared" si="3"/>
        <v>0</v>
      </c>
      <c r="M23" s="58">
        <f t="shared" si="3"/>
        <v>5</v>
      </c>
      <c r="N23" s="96">
        <f>L23+M23</f>
        <v>5</v>
      </c>
      <c r="O23" s="68"/>
      <c r="P23" s="9" t="s">
        <v>18</v>
      </c>
      <c r="Q23" s="28"/>
    </row>
    <row r="24" spans="1:17" ht="10.5" customHeight="1">
      <c r="A24" s="29" t="s">
        <v>38</v>
      </c>
      <c r="B24" s="9"/>
      <c r="C24" s="9"/>
      <c r="D24" s="57" t="s">
        <v>39</v>
      </c>
      <c r="E24" s="9"/>
      <c r="F24" s="9"/>
      <c r="G24" s="9"/>
      <c r="H24" s="9"/>
      <c r="I24" s="14"/>
      <c r="J24" s="20"/>
      <c r="K24" s="20"/>
      <c r="L24" s="7"/>
      <c r="M24" s="9"/>
      <c r="N24" s="28"/>
      <c r="O24" s="69">
        <v>10</v>
      </c>
      <c r="P24" s="16">
        <v>6</v>
      </c>
      <c r="Q24" s="32">
        <f>O24+P24</f>
        <v>16</v>
      </c>
    </row>
    <row r="25" spans="1:17" ht="10.5" customHeight="1">
      <c r="A25" s="44" t="s">
        <v>40</v>
      </c>
      <c r="B25" s="15">
        <v>4</v>
      </c>
      <c r="C25" s="15">
        <v>1</v>
      </c>
      <c r="D25" s="15">
        <v>2</v>
      </c>
      <c r="E25" s="15">
        <v>1</v>
      </c>
      <c r="F25" s="15">
        <v>3</v>
      </c>
      <c r="G25" s="15">
        <v>2</v>
      </c>
      <c r="H25" s="15">
        <v>1</v>
      </c>
      <c r="I25" s="15">
        <v>2</v>
      </c>
      <c r="J25" s="20"/>
      <c r="K25" s="20"/>
      <c r="L25" s="15">
        <f aca="true" t="shared" si="4" ref="L25:M27">B25+D25+F25+H25+J25</f>
        <v>10</v>
      </c>
      <c r="M25" s="15">
        <f t="shared" si="4"/>
        <v>6</v>
      </c>
      <c r="N25" s="30">
        <f>L25+M25</f>
        <v>16</v>
      </c>
      <c r="O25" s="69">
        <v>28</v>
      </c>
      <c r="P25" s="16">
        <v>11</v>
      </c>
      <c r="Q25" s="32">
        <f>O25+P25</f>
        <v>39</v>
      </c>
    </row>
    <row r="26" spans="1:17" ht="10.5" customHeight="1">
      <c r="A26" s="27" t="s">
        <v>272</v>
      </c>
      <c r="B26" s="16">
        <v>1</v>
      </c>
      <c r="C26" s="16">
        <v>5</v>
      </c>
      <c r="D26" s="16">
        <v>1</v>
      </c>
      <c r="E26" s="16">
        <v>2</v>
      </c>
      <c r="F26" s="16">
        <v>3</v>
      </c>
      <c r="G26" s="16">
        <v>3</v>
      </c>
      <c r="H26" s="16">
        <v>2</v>
      </c>
      <c r="I26" s="16">
        <v>4</v>
      </c>
      <c r="J26" s="20"/>
      <c r="K26" s="20"/>
      <c r="L26" s="16">
        <f t="shared" si="4"/>
        <v>7</v>
      </c>
      <c r="M26" s="16">
        <f t="shared" si="4"/>
        <v>14</v>
      </c>
      <c r="N26" s="32">
        <f>L26+M26</f>
        <v>21</v>
      </c>
      <c r="O26" s="68"/>
      <c r="P26" s="57" t="s">
        <v>18</v>
      </c>
      <c r="Q26" s="28"/>
    </row>
    <row r="27" spans="1:17" ht="10.5" customHeight="1">
      <c r="A27" s="121" t="s">
        <v>41</v>
      </c>
      <c r="B27" s="58"/>
      <c r="C27" s="58">
        <v>2</v>
      </c>
      <c r="D27" s="58">
        <v>3</v>
      </c>
      <c r="E27" s="58">
        <v>4</v>
      </c>
      <c r="F27" s="58">
        <v>3</v>
      </c>
      <c r="G27" s="58">
        <v>4</v>
      </c>
      <c r="H27" s="58">
        <v>4</v>
      </c>
      <c r="I27" s="58">
        <v>6</v>
      </c>
      <c r="J27" s="20"/>
      <c r="K27" s="20"/>
      <c r="L27" s="58">
        <f t="shared" si="4"/>
        <v>10</v>
      </c>
      <c r="M27" s="58">
        <f t="shared" si="4"/>
        <v>16</v>
      </c>
      <c r="N27" s="96">
        <f>L27+M27</f>
        <v>26</v>
      </c>
      <c r="O27" s="68"/>
      <c r="P27" s="57" t="s">
        <v>18</v>
      </c>
      <c r="Q27" s="28"/>
    </row>
    <row r="28" spans="1:17" ht="10.5" customHeight="1">
      <c r="A28" s="33" t="s">
        <v>42</v>
      </c>
      <c r="B28" s="9"/>
      <c r="C28" s="9"/>
      <c r="D28" s="9" t="s">
        <v>43</v>
      </c>
      <c r="E28" s="9"/>
      <c r="F28" s="9"/>
      <c r="G28" s="9"/>
      <c r="H28" s="9"/>
      <c r="I28" s="14"/>
      <c r="J28" s="20"/>
      <c r="K28" s="20"/>
      <c r="L28" s="7"/>
      <c r="M28" s="9"/>
      <c r="N28" s="28"/>
      <c r="O28" s="69">
        <v>9</v>
      </c>
      <c r="P28" s="16">
        <v>11</v>
      </c>
      <c r="Q28" s="32">
        <f>O28+P28</f>
        <v>20</v>
      </c>
    </row>
    <row r="29" spans="1:17" ht="10.5" customHeight="1">
      <c r="A29" s="44" t="s">
        <v>44</v>
      </c>
      <c r="B29" s="15">
        <v>9</v>
      </c>
      <c r="C29" s="15">
        <v>3</v>
      </c>
      <c r="D29" s="15">
        <v>15</v>
      </c>
      <c r="E29" s="15">
        <v>3</v>
      </c>
      <c r="F29" s="15">
        <v>25</v>
      </c>
      <c r="G29" s="15">
        <v>5</v>
      </c>
      <c r="H29" s="15">
        <v>30</v>
      </c>
      <c r="I29" s="15">
        <v>7</v>
      </c>
      <c r="J29" s="20"/>
      <c r="K29" s="20"/>
      <c r="L29" s="15">
        <f aca="true" t="shared" si="5" ref="L29:M33">B29+D29+F29+H29+J29</f>
        <v>79</v>
      </c>
      <c r="M29" s="15">
        <f t="shared" si="5"/>
        <v>18</v>
      </c>
      <c r="N29" s="30">
        <f aca="true" t="shared" si="6" ref="N29:N38">L29+M29</f>
        <v>97</v>
      </c>
      <c r="O29" s="69">
        <v>20</v>
      </c>
      <c r="P29" s="16">
        <v>9</v>
      </c>
      <c r="Q29" s="32">
        <f>O29+P29</f>
        <v>29</v>
      </c>
    </row>
    <row r="30" spans="1:17" ht="10.5" customHeight="1">
      <c r="A30" s="27" t="s">
        <v>45</v>
      </c>
      <c r="B30" s="16">
        <v>9</v>
      </c>
      <c r="C30" s="16">
        <v>39</v>
      </c>
      <c r="D30" s="16">
        <v>1</v>
      </c>
      <c r="E30" s="16">
        <v>2</v>
      </c>
      <c r="F30" s="16">
        <v>1</v>
      </c>
      <c r="G30" s="16">
        <v>4</v>
      </c>
      <c r="H30" s="16"/>
      <c r="I30" s="16">
        <v>3</v>
      </c>
      <c r="J30" s="20"/>
      <c r="K30" s="20"/>
      <c r="L30" s="16">
        <f t="shared" si="5"/>
        <v>11</v>
      </c>
      <c r="M30" s="16">
        <f t="shared" si="5"/>
        <v>48</v>
      </c>
      <c r="N30" s="32">
        <f t="shared" si="6"/>
        <v>59</v>
      </c>
      <c r="O30" s="139"/>
      <c r="P30" s="75" t="s">
        <v>18</v>
      </c>
      <c r="Q30" s="134"/>
    </row>
    <row r="31" spans="1:17" ht="10.5" customHeight="1">
      <c r="A31" s="31" t="s">
        <v>46</v>
      </c>
      <c r="B31" s="16">
        <v>7</v>
      </c>
      <c r="C31" s="16">
        <v>4</v>
      </c>
      <c r="D31" s="16">
        <v>1</v>
      </c>
      <c r="E31" s="16">
        <v>2</v>
      </c>
      <c r="F31" s="16">
        <v>1</v>
      </c>
      <c r="G31" s="16">
        <v>1</v>
      </c>
      <c r="H31" s="16">
        <v>5</v>
      </c>
      <c r="I31" s="16">
        <v>1</v>
      </c>
      <c r="J31" s="20"/>
      <c r="K31" s="20"/>
      <c r="L31" s="16">
        <f t="shared" si="5"/>
        <v>14</v>
      </c>
      <c r="M31" s="16">
        <f t="shared" si="5"/>
        <v>8</v>
      </c>
      <c r="N31" s="32">
        <f t="shared" si="6"/>
        <v>22</v>
      </c>
      <c r="O31" s="68" t="s">
        <v>47</v>
      </c>
      <c r="P31" s="9"/>
      <c r="Q31" s="28"/>
    </row>
    <row r="32" spans="1:17" ht="10.5" customHeight="1">
      <c r="A32" s="27" t="s">
        <v>48</v>
      </c>
      <c r="B32" s="16">
        <v>36</v>
      </c>
      <c r="C32" s="16">
        <v>16</v>
      </c>
      <c r="D32" s="16">
        <v>33</v>
      </c>
      <c r="E32" s="16">
        <v>17</v>
      </c>
      <c r="F32" s="16">
        <v>48</v>
      </c>
      <c r="G32" s="16">
        <v>33</v>
      </c>
      <c r="H32" s="16">
        <v>59</v>
      </c>
      <c r="I32" s="16">
        <v>38</v>
      </c>
      <c r="J32" s="20"/>
      <c r="K32" s="20"/>
      <c r="L32" s="16">
        <f t="shared" si="5"/>
        <v>176</v>
      </c>
      <c r="M32" s="16">
        <f t="shared" si="5"/>
        <v>104</v>
      </c>
      <c r="N32" s="32">
        <f t="shared" si="6"/>
        <v>280</v>
      </c>
      <c r="O32" s="97">
        <v>9</v>
      </c>
      <c r="P32" s="15">
        <v>9</v>
      </c>
      <c r="Q32" s="30">
        <f>O32+P32</f>
        <v>18</v>
      </c>
    </row>
    <row r="33" spans="1:17" ht="10.5" customHeight="1">
      <c r="A33" s="31" t="s">
        <v>49</v>
      </c>
      <c r="B33" s="16">
        <v>4</v>
      </c>
      <c r="C33" s="16">
        <v>10</v>
      </c>
      <c r="D33" s="16">
        <v>6</v>
      </c>
      <c r="E33" s="16">
        <v>15</v>
      </c>
      <c r="F33" s="16">
        <v>8</v>
      </c>
      <c r="G33" s="16">
        <v>18</v>
      </c>
      <c r="H33" s="16">
        <v>4</v>
      </c>
      <c r="I33" s="16">
        <v>28</v>
      </c>
      <c r="J33" s="20"/>
      <c r="K33" s="20"/>
      <c r="L33" s="16">
        <f t="shared" si="5"/>
        <v>22</v>
      </c>
      <c r="M33" s="16">
        <f t="shared" si="5"/>
        <v>71</v>
      </c>
      <c r="N33" s="32">
        <f t="shared" si="6"/>
        <v>93</v>
      </c>
      <c r="O33" s="69">
        <v>15</v>
      </c>
      <c r="P33" s="16">
        <v>12</v>
      </c>
      <c r="Q33" s="32">
        <f>O33+P33</f>
        <v>27</v>
      </c>
    </row>
    <row r="34" spans="1:17" ht="10.5" customHeight="1">
      <c r="A34" s="31" t="s">
        <v>50</v>
      </c>
      <c r="B34" s="16"/>
      <c r="C34" s="16">
        <v>1</v>
      </c>
      <c r="D34" s="16"/>
      <c r="E34" s="16"/>
      <c r="F34" s="16"/>
      <c r="G34" s="16"/>
      <c r="H34" s="16">
        <v>1</v>
      </c>
      <c r="I34" s="16">
        <v>1</v>
      </c>
      <c r="J34" s="20"/>
      <c r="K34" s="20"/>
      <c r="L34" s="16">
        <f aca="true" t="shared" si="7" ref="L34:M38">B34+D34+F34+H34+J34</f>
        <v>1</v>
      </c>
      <c r="M34" s="16">
        <f t="shared" si="7"/>
        <v>2</v>
      </c>
      <c r="N34" s="32">
        <f t="shared" si="6"/>
        <v>3</v>
      </c>
      <c r="O34" s="68"/>
      <c r="P34" s="9" t="s">
        <v>18</v>
      </c>
      <c r="Q34" s="28"/>
    </row>
    <row r="35" spans="1:17" ht="10.5" customHeight="1">
      <c r="A35" s="27" t="s">
        <v>51</v>
      </c>
      <c r="B35" s="16"/>
      <c r="C35" s="16">
        <v>2</v>
      </c>
      <c r="D35" s="16">
        <v>1</v>
      </c>
      <c r="E35" s="16">
        <v>1</v>
      </c>
      <c r="F35" s="16">
        <v>1</v>
      </c>
      <c r="G35" s="16">
        <v>2</v>
      </c>
      <c r="H35" s="16">
        <v>2</v>
      </c>
      <c r="I35" s="16">
        <v>5</v>
      </c>
      <c r="J35" s="20"/>
      <c r="K35" s="20"/>
      <c r="L35" s="16">
        <f t="shared" si="7"/>
        <v>4</v>
      </c>
      <c r="M35" s="16">
        <f t="shared" si="7"/>
        <v>10</v>
      </c>
      <c r="N35" s="32">
        <f t="shared" si="6"/>
        <v>14</v>
      </c>
      <c r="O35" s="69"/>
      <c r="P35" s="60" t="s">
        <v>18</v>
      </c>
      <c r="Q35" s="32"/>
    </row>
    <row r="36" spans="1:17" ht="10.5" customHeight="1">
      <c r="A36" s="31" t="s">
        <v>52</v>
      </c>
      <c r="B36" s="16"/>
      <c r="C36" s="16"/>
      <c r="D36" s="16"/>
      <c r="E36" s="16"/>
      <c r="F36" s="16"/>
      <c r="G36" s="16"/>
      <c r="H36" s="16"/>
      <c r="I36" s="16"/>
      <c r="J36" s="20"/>
      <c r="K36" s="20"/>
      <c r="L36" s="16">
        <f t="shared" si="7"/>
        <v>0</v>
      </c>
      <c r="M36" s="16">
        <f t="shared" si="7"/>
        <v>0</v>
      </c>
      <c r="N36" s="32">
        <f t="shared" si="6"/>
        <v>0</v>
      </c>
      <c r="O36" s="69">
        <v>21</v>
      </c>
      <c r="P36" s="16">
        <v>14</v>
      </c>
      <c r="Q36" s="32">
        <f>O36+P36</f>
        <v>35</v>
      </c>
    </row>
    <row r="37" spans="1:17" ht="10.5" customHeight="1">
      <c r="A37" s="27" t="s">
        <v>53</v>
      </c>
      <c r="B37" s="16"/>
      <c r="C37" s="16"/>
      <c r="D37" s="16">
        <v>3</v>
      </c>
      <c r="E37" s="16"/>
      <c r="F37" s="16">
        <v>4</v>
      </c>
      <c r="G37" s="16">
        <v>7</v>
      </c>
      <c r="H37" s="16">
        <v>6</v>
      </c>
      <c r="I37" s="16">
        <v>4</v>
      </c>
      <c r="J37" s="20"/>
      <c r="K37" s="20"/>
      <c r="L37" s="16">
        <f t="shared" si="7"/>
        <v>13</v>
      </c>
      <c r="M37" s="16">
        <f t="shared" si="7"/>
        <v>11</v>
      </c>
      <c r="N37" s="32">
        <f t="shared" si="6"/>
        <v>24</v>
      </c>
      <c r="O37" s="95">
        <v>19</v>
      </c>
      <c r="P37" s="58">
        <v>6</v>
      </c>
      <c r="Q37" s="96">
        <f>O37+P37</f>
        <v>25</v>
      </c>
    </row>
    <row r="38" spans="1:17" ht="10.5" customHeight="1">
      <c r="A38" s="137" t="s">
        <v>54</v>
      </c>
      <c r="B38" s="58">
        <v>1</v>
      </c>
      <c r="C38" s="58">
        <v>7</v>
      </c>
      <c r="D38" s="58"/>
      <c r="E38" s="58">
        <v>8</v>
      </c>
      <c r="F38" s="58">
        <v>1</v>
      </c>
      <c r="G38" s="58">
        <v>9</v>
      </c>
      <c r="H38" s="58">
        <v>2</v>
      </c>
      <c r="I38" s="58">
        <v>5</v>
      </c>
      <c r="J38" s="20"/>
      <c r="K38" s="20"/>
      <c r="L38" s="58">
        <f t="shared" si="7"/>
        <v>4</v>
      </c>
      <c r="M38" s="58">
        <f t="shared" si="7"/>
        <v>29</v>
      </c>
      <c r="N38" s="96">
        <f t="shared" si="6"/>
        <v>33</v>
      </c>
      <c r="O38" s="68"/>
      <c r="P38" s="9" t="s">
        <v>18</v>
      </c>
      <c r="Q38" s="28"/>
    </row>
    <row r="39" spans="1:17" ht="10.5" customHeight="1">
      <c r="A39" s="29" t="s">
        <v>55</v>
      </c>
      <c r="B39" s="9"/>
      <c r="C39" s="9"/>
      <c r="D39" s="57" t="s">
        <v>56</v>
      </c>
      <c r="E39" s="9"/>
      <c r="F39" s="9"/>
      <c r="G39" s="9"/>
      <c r="H39" s="9"/>
      <c r="I39" s="14"/>
      <c r="J39" s="20"/>
      <c r="K39" s="20"/>
      <c r="L39" s="7"/>
      <c r="M39" s="9"/>
      <c r="N39" s="28"/>
      <c r="O39" s="97">
        <v>7</v>
      </c>
      <c r="P39" s="15">
        <v>7</v>
      </c>
      <c r="Q39" s="30">
        <f>O39+P39</f>
        <v>14</v>
      </c>
    </row>
    <row r="40" spans="1:17" ht="10.5" customHeight="1">
      <c r="A40" s="138" t="s">
        <v>57</v>
      </c>
      <c r="B40" s="61">
        <v>3</v>
      </c>
      <c r="C40" s="61">
        <v>9</v>
      </c>
      <c r="D40" s="61">
        <v>1</v>
      </c>
      <c r="E40" s="61">
        <v>4</v>
      </c>
      <c r="F40" s="61">
        <v>1</v>
      </c>
      <c r="G40" s="61">
        <v>5</v>
      </c>
      <c r="H40" s="61">
        <v>1</v>
      </c>
      <c r="I40" s="61">
        <v>5</v>
      </c>
      <c r="J40" s="20"/>
      <c r="K40" s="20"/>
      <c r="L40" s="61">
        <f>B40+D40+F40+H40+J40</f>
        <v>6</v>
      </c>
      <c r="M40" s="61">
        <f>C40+E40+G40+I40+K40</f>
        <v>23</v>
      </c>
      <c r="N40" s="136">
        <f>L40+M40</f>
        <v>29</v>
      </c>
      <c r="O40" s="68" t="s">
        <v>47</v>
      </c>
      <c r="P40" s="9"/>
      <c r="Q40" s="28"/>
    </row>
    <row r="41" spans="1:17" ht="10.5" customHeight="1" thickBot="1">
      <c r="A41" s="43" t="s">
        <v>58</v>
      </c>
      <c r="B41" s="49"/>
      <c r="C41" s="49"/>
      <c r="D41" s="62" t="s">
        <v>59</v>
      </c>
      <c r="E41" s="49"/>
      <c r="F41" s="49"/>
      <c r="G41" s="49"/>
      <c r="H41" s="49"/>
      <c r="I41" s="103"/>
      <c r="J41" s="20"/>
      <c r="K41" s="20"/>
      <c r="L41" s="146"/>
      <c r="M41" s="49"/>
      <c r="N41" s="48"/>
      <c r="O41" s="98">
        <v>13</v>
      </c>
      <c r="P41" s="63">
        <v>15</v>
      </c>
      <c r="Q41" s="50">
        <f>O41+P41</f>
        <v>28</v>
      </c>
    </row>
    <row r="42" spans="1:17" ht="19.5" customHeight="1">
      <c r="A42" s="39" t="s">
        <v>60</v>
      </c>
      <c r="B42" s="15">
        <f aca="true" t="shared" si="8" ref="B42:M42">SUM(B7:B41)</f>
        <v>314</v>
      </c>
      <c r="C42" s="15">
        <f t="shared" si="8"/>
        <v>303</v>
      </c>
      <c r="D42" s="15">
        <f t="shared" si="8"/>
        <v>326</v>
      </c>
      <c r="E42" s="15">
        <f t="shared" si="8"/>
        <v>248</v>
      </c>
      <c r="F42" s="15">
        <f t="shared" si="8"/>
        <v>440</v>
      </c>
      <c r="G42" s="15">
        <f t="shared" si="8"/>
        <v>289</v>
      </c>
      <c r="H42" s="15">
        <f t="shared" si="8"/>
        <v>486</v>
      </c>
      <c r="I42" s="15">
        <f t="shared" si="8"/>
        <v>311</v>
      </c>
      <c r="J42" s="55">
        <f t="shared" si="8"/>
        <v>23</v>
      </c>
      <c r="K42" s="55">
        <f t="shared" si="8"/>
        <v>18</v>
      </c>
      <c r="L42" s="15">
        <f t="shared" si="8"/>
        <v>1589</v>
      </c>
      <c r="M42" s="15">
        <f t="shared" si="8"/>
        <v>1169</v>
      </c>
      <c r="N42" s="10"/>
      <c r="O42" s="59">
        <f>SUM(O7:O41)</f>
        <v>404</v>
      </c>
      <c r="P42" s="15">
        <f>SUM(P7:P41)</f>
        <v>222</v>
      </c>
      <c r="Q42" s="30"/>
    </row>
    <row r="43" spans="1:17" ht="19.5" customHeight="1" thickBot="1">
      <c r="A43" s="34" t="s">
        <v>61</v>
      </c>
      <c r="B43" s="64"/>
      <c r="C43" s="65">
        <f>B42+C42</f>
        <v>617</v>
      </c>
      <c r="D43" s="64"/>
      <c r="E43" s="65">
        <f>D42+E42</f>
        <v>574</v>
      </c>
      <c r="F43" s="64"/>
      <c r="G43" s="65">
        <f>F42+G42</f>
        <v>729</v>
      </c>
      <c r="H43" s="64"/>
      <c r="I43" s="65">
        <f>H42+I42</f>
        <v>797</v>
      </c>
      <c r="J43" s="64"/>
      <c r="K43" s="65">
        <f>J42+K42</f>
        <v>41</v>
      </c>
      <c r="L43" s="64"/>
      <c r="M43" s="65">
        <f>L42+M42</f>
        <v>2758</v>
      </c>
      <c r="N43" s="35">
        <f>SUM(N7:N41)</f>
        <v>2758</v>
      </c>
      <c r="O43" s="66"/>
      <c r="P43" s="65">
        <f>O42+P42</f>
        <v>626</v>
      </c>
      <c r="Q43" s="36">
        <f>SUM(Q7:Q41)</f>
        <v>626</v>
      </c>
    </row>
    <row r="45" spans="1:17" ht="10.5">
      <c r="A45" s="2" t="s">
        <v>0</v>
      </c>
      <c r="Q45" s="12" t="s">
        <v>62</v>
      </c>
    </row>
    <row r="46" spans="1:8" ht="10.5">
      <c r="A46" s="2" t="s">
        <v>3</v>
      </c>
      <c r="H46" s="17" t="s">
        <v>270</v>
      </c>
    </row>
    <row r="47" spans="1:8" ht="10.5">
      <c r="A47" s="2"/>
      <c r="H47" s="17"/>
    </row>
    <row r="48" ht="11.25" thickBot="1"/>
    <row r="49" spans="1:17" ht="10.5">
      <c r="A49" s="23" t="s">
        <v>5</v>
      </c>
      <c r="B49" s="159" t="s">
        <v>6</v>
      </c>
      <c r="C49" s="159"/>
      <c r="D49" s="159" t="s">
        <v>7</v>
      </c>
      <c r="E49" s="159"/>
      <c r="F49" s="159" t="s">
        <v>8</v>
      </c>
      <c r="G49" s="159"/>
      <c r="H49" s="159" t="s">
        <v>9</v>
      </c>
      <c r="I49" s="159"/>
      <c r="J49" s="159" t="s">
        <v>10</v>
      </c>
      <c r="K49" s="159"/>
      <c r="L49" s="159" t="s">
        <v>11</v>
      </c>
      <c r="M49" s="159"/>
      <c r="N49" s="160"/>
      <c r="O49" s="161" t="s">
        <v>12</v>
      </c>
      <c r="P49" s="159"/>
      <c r="Q49" s="160"/>
    </row>
    <row r="50" spans="1:17" ht="11.25" thickBot="1">
      <c r="A50" s="34" t="s">
        <v>63</v>
      </c>
      <c r="B50" s="41" t="s">
        <v>14</v>
      </c>
      <c r="C50" s="41" t="s">
        <v>15</v>
      </c>
      <c r="D50" s="41" t="s">
        <v>14</v>
      </c>
      <c r="E50" s="41" t="s">
        <v>15</v>
      </c>
      <c r="F50" s="41" t="s">
        <v>14</v>
      </c>
      <c r="G50" s="41" t="s">
        <v>15</v>
      </c>
      <c r="H50" s="41" t="s">
        <v>14</v>
      </c>
      <c r="I50" s="41" t="s">
        <v>15</v>
      </c>
      <c r="J50" s="87" t="s">
        <v>14</v>
      </c>
      <c r="K50" s="87" t="s">
        <v>15</v>
      </c>
      <c r="L50" s="41" t="s">
        <v>14</v>
      </c>
      <c r="M50" s="41" t="s">
        <v>15</v>
      </c>
      <c r="N50" s="40" t="s">
        <v>16</v>
      </c>
      <c r="O50" s="54" t="s">
        <v>14</v>
      </c>
      <c r="P50" s="41" t="s">
        <v>15</v>
      </c>
      <c r="Q50" s="40" t="s">
        <v>16</v>
      </c>
    </row>
    <row r="51" spans="1:17" ht="10.5" customHeight="1">
      <c r="A51" s="45" t="s">
        <v>64</v>
      </c>
      <c r="B51" s="46"/>
      <c r="C51" s="102"/>
      <c r="D51" s="102"/>
      <c r="E51" s="102"/>
      <c r="F51" s="102"/>
      <c r="G51" s="102"/>
      <c r="H51" s="102"/>
      <c r="I51" s="142"/>
      <c r="J51" s="55">
        <v>7</v>
      </c>
      <c r="K51" s="55">
        <v>13</v>
      </c>
      <c r="L51" s="142">
        <f aca="true" t="shared" si="9" ref="L51:M53">B51+D51+F51+H51+J51</f>
        <v>7</v>
      </c>
      <c r="M51" s="55">
        <f t="shared" si="9"/>
        <v>13</v>
      </c>
      <c r="N51" s="51">
        <f>L51+M51</f>
        <v>20</v>
      </c>
      <c r="O51" s="102"/>
      <c r="P51" s="56" t="s">
        <v>18</v>
      </c>
      <c r="Q51" s="42"/>
    </row>
    <row r="52" spans="1:17" ht="10.5" customHeight="1">
      <c r="A52" s="27" t="s">
        <v>65</v>
      </c>
      <c r="B52" s="16"/>
      <c r="C52" s="16">
        <v>1</v>
      </c>
      <c r="D52" s="16">
        <v>8</v>
      </c>
      <c r="E52" s="16">
        <v>4</v>
      </c>
      <c r="F52" s="16">
        <v>24</v>
      </c>
      <c r="G52" s="16">
        <v>14</v>
      </c>
      <c r="H52" s="16"/>
      <c r="I52" s="7">
        <v>3</v>
      </c>
      <c r="J52" s="141"/>
      <c r="K52" s="145"/>
      <c r="L52" s="14">
        <f t="shared" si="9"/>
        <v>32</v>
      </c>
      <c r="M52" s="16">
        <f t="shared" si="9"/>
        <v>22</v>
      </c>
      <c r="N52" s="32">
        <f>L52+M52</f>
        <v>54</v>
      </c>
      <c r="O52" s="9"/>
      <c r="P52" s="57" t="s">
        <v>18</v>
      </c>
      <c r="Q52" s="28"/>
    </row>
    <row r="53" spans="1:17" ht="10.5" customHeight="1">
      <c r="A53" s="121" t="s">
        <v>66</v>
      </c>
      <c r="B53" s="58"/>
      <c r="C53" s="58"/>
      <c r="D53" s="58">
        <v>4</v>
      </c>
      <c r="E53" s="58">
        <v>9</v>
      </c>
      <c r="F53" s="58">
        <v>25</v>
      </c>
      <c r="G53" s="58">
        <v>50</v>
      </c>
      <c r="H53" s="58">
        <v>55</v>
      </c>
      <c r="I53" s="8">
        <v>70</v>
      </c>
      <c r="J53" s="141"/>
      <c r="K53" s="145"/>
      <c r="L53" s="143">
        <f t="shared" si="9"/>
        <v>84</v>
      </c>
      <c r="M53" s="58">
        <f t="shared" si="9"/>
        <v>129</v>
      </c>
      <c r="N53" s="96">
        <f>L53+M53</f>
        <v>213</v>
      </c>
      <c r="O53" s="14">
        <v>1</v>
      </c>
      <c r="P53" s="16">
        <v>5</v>
      </c>
      <c r="Q53" s="32">
        <f>O53+P53</f>
        <v>6</v>
      </c>
    </row>
    <row r="54" spans="1:17" ht="10.5" customHeight="1">
      <c r="A54" s="29" t="s">
        <v>67</v>
      </c>
      <c r="B54" s="9"/>
      <c r="C54" s="57" t="s">
        <v>24</v>
      </c>
      <c r="D54" s="9"/>
      <c r="E54" s="9"/>
      <c r="F54" s="9"/>
      <c r="G54" s="9"/>
      <c r="H54" s="9"/>
      <c r="I54" s="9"/>
      <c r="J54" s="141"/>
      <c r="K54" s="145"/>
      <c r="L54" s="9"/>
      <c r="M54" s="9"/>
      <c r="N54" s="28"/>
      <c r="O54" s="14">
        <v>173</v>
      </c>
      <c r="P54" s="16">
        <v>86</v>
      </c>
      <c r="Q54" s="32">
        <f>O54+P54</f>
        <v>259</v>
      </c>
    </row>
    <row r="55" spans="1:17" ht="10.5" customHeight="1">
      <c r="A55" s="39" t="s">
        <v>68</v>
      </c>
      <c r="B55" s="15"/>
      <c r="C55" s="15"/>
      <c r="D55" s="15">
        <v>11</v>
      </c>
      <c r="E55" s="15">
        <v>7</v>
      </c>
      <c r="F55" s="15">
        <v>59</v>
      </c>
      <c r="G55" s="15">
        <v>34</v>
      </c>
      <c r="H55" s="15">
        <v>102</v>
      </c>
      <c r="I55" s="10">
        <v>61</v>
      </c>
      <c r="J55" s="141"/>
      <c r="K55" s="145"/>
      <c r="L55" s="144">
        <f aca="true" t="shared" si="10" ref="L55:M61">B55+D55+F55+H55+J55</f>
        <v>172</v>
      </c>
      <c r="M55" s="15">
        <f t="shared" si="10"/>
        <v>102</v>
      </c>
      <c r="N55" s="30">
        <f aca="true" t="shared" si="11" ref="N55:N61">L55+M55</f>
        <v>274</v>
      </c>
      <c r="O55" s="9"/>
      <c r="P55" s="57" t="s">
        <v>18</v>
      </c>
      <c r="Q55" s="28"/>
    </row>
    <row r="56" spans="1:17" ht="10.5" customHeight="1">
      <c r="A56" s="27" t="s">
        <v>69</v>
      </c>
      <c r="B56" s="16"/>
      <c r="C56" s="16"/>
      <c r="D56" s="16">
        <v>6</v>
      </c>
      <c r="E56" s="16">
        <v>4</v>
      </c>
      <c r="F56" s="16">
        <v>20</v>
      </c>
      <c r="G56" s="16">
        <v>25</v>
      </c>
      <c r="H56" s="16">
        <v>42</v>
      </c>
      <c r="I56" s="7">
        <v>44</v>
      </c>
      <c r="J56" s="141"/>
      <c r="K56" s="145"/>
      <c r="L56" s="14">
        <f t="shared" si="10"/>
        <v>68</v>
      </c>
      <c r="M56" s="16">
        <f t="shared" si="10"/>
        <v>73</v>
      </c>
      <c r="N56" s="32">
        <f t="shared" si="11"/>
        <v>141</v>
      </c>
      <c r="O56" s="9"/>
      <c r="P56" s="57" t="s">
        <v>18</v>
      </c>
      <c r="Q56" s="28"/>
    </row>
    <row r="57" spans="1:17" ht="10.5" customHeight="1">
      <c r="A57" s="27" t="s">
        <v>273</v>
      </c>
      <c r="B57" s="16">
        <v>2</v>
      </c>
      <c r="C57" s="16">
        <v>2</v>
      </c>
      <c r="D57" s="16">
        <v>27</v>
      </c>
      <c r="E57" s="16">
        <v>6</v>
      </c>
      <c r="F57" s="16">
        <v>128</v>
      </c>
      <c r="G57" s="16">
        <v>50</v>
      </c>
      <c r="H57" s="16">
        <v>251</v>
      </c>
      <c r="I57" s="7">
        <v>100</v>
      </c>
      <c r="J57" s="141"/>
      <c r="K57" s="145"/>
      <c r="L57" s="14">
        <f t="shared" si="10"/>
        <v>408</v>
      </c>
      <c r="M57" s="16">
        <f t="shared" si="10"/>
        <v>158</v>
      </c>
      <c r="N57" s="32">
        <f t="shared" si="11"/>
        <v>566</v>
      </c>
      <c r="O57" s="9"/>
      <c r="P57" s="57" t="s">
        <v>18</v>
      </c>
      <c r="Q57" s="28"/>
    </row>
    <row r="58" spans="1:17" ht="10.5" customHeight="1">
      <c r="A58" s="27" t="s">
        <v>70</v>
      </c>
      <c r="B58" s="16">
        <v>1</v>
      </c>
      <c r="C58" s="16"/>
      <c r="D58" s="16">
        <v>8</v>
      </c>
      <c r="E58" s="16">
        <v>14</v>
      </c>
      <c r="F58" s="16">
        <v>45</v>
      </c>
      <c r="G58" s="16">
        <v>60</v>
      </c>
      <c r="H58" s="16">
        <v>75</v>
      </c>
      <c r="I58" s="7">
        <v>90</v>
      </c>
      <c r="J58" s="141"/>
      <c r="K58" s="145"/>
      <c r="L58" s="14">
        <f t="shared" si="10"/>
        <v>129</v>
      </c>
      <c r="M58" s="16">
        <f t="shared" si="10"/>
        <v>164</v>
      </c>
      <c r="N58" s="32">
        <f t="shared" si="11"/>
        <v>293</v>
      </c>
      <c r="O58" s="9"/>
      <c r="P58" s="57" t="s">
        <v>18</v>
      </c>
      <c r="Q58" s="28"/>
    </row>
    <row r="59" spans="1:17" ht="10.5" customHeight="1">
      <c r="A59" s="27" t="s">
        <v>71</v>
      </c>
      <c r="B59" s="16">
        <v>480</v>
      </c>
      <c r="C59" s="16">
        <v>287</v>
      </c>
      <c r="D59" s="16">
        <v>428</v>
      </c>
      <c r="E59" s="16">
        <v>225</v>
      </c>
      <c r="F59" s="16">
        <v>220</v>
      </c>
      <c r="G59" s="16">
        <v>125</v>
      </c>
      <c r="H59" s="16">
        <v>48</v>
      </c>
      <c r="I59" s="7">
        <v>34</v>
      </c>
      <c r="J59" s="141"/>
      <c r="K59" s="145"/>
      <c r="L59" s="14">
        <f t="shared" si="10"/>
        <v>1176</v>
      </c>
      <c r="M59" s="16">
        <f t="shared" si="10"/>
        <v>671</v>
      </c>
      <c r="N59" s="32">
        <f t="shared" si="11"/>
        <v>1847</v>
      </c>
      <c r="O59" s="9"/>
      <c r="P59" s="57" t="s">
        <v>18</v>
      </c>
      <c r="Q59" s="28"/>
    </row>
    <row r="60" spans="1:17" ht="10.5" customHeight="1">
      <c r="A60" s="27" t="s">
        <v>72</v>
      </c>
      <c r="B60" s="16"/>
      <c r="C60" s="16"/>
      <c r="D60" s="16"/>
      <c r="E60" s="16">
        <v>1</v>
      </c>
      <c r="F60" s="16">
        <v>3</v>
      </c>
      <c r="G60" s="16">
        <v>1</v>
      </c>
      <c r="H60" s="16">
        <v>10</v>
      </c>
      <c r="I60" s="7">
        <v>5</v>
      </c>
      <c r="J60" s="141"/>
      <c r="K60" s="145"/>
      <c r="L60" s="14">
        <f>B60+D60+F60+H60+J60</f>
        <v>13</v>
      </c>
      <c r="M60" s="16">
        <f>C60+E60+G60+I60+K60</f>
        <v>7</v>
      </c>
      <c r="N60" s="32">
        <f>L60+M60</f>
        <v>20</v>
      </c>
      <c r="O60" s="9"/>
      <c r="P60" s="57" t="s">
        <v>18</v>
      </c>
      <c r="Q60" s="28"/>
    </row>
    <row r="61" spans="1:17" ht="10.5" customHeight="1" thickBot="1">
      <c r="A61" s="47" t="s">
        <v>73</v>
      </c>
      <c r="B61" s="63"/>
      <c r="C61" s="63"/>
      <c r="D61" s="63">
        <v>6</v>
      </c>
      <c r="E61" s="63">
        <v>2</v>
      </c>
      <c r="F61" s="63">
        <v>23</v>
      </c>
      <c r="G61" s="63">
        <v>11</v>
      </c>
      <c r="H61" s="63">
        <v>56</v>
      </c>
      <c r="I61" s="146">
        <v>30</v>
      </c>
      <c r="J61" s="148"/>
      <c r="K61" s="149"/>
      <c r="L61" s="103">
        <f t="shared" si="10"/>
        <v>85</v>
      </c>
      <c r="M61" s="63">
        <f t="shared" si="10"/>
        <v>43</v>
      </c>
      <c r="N61" s="50">
        <f t="shared" si="11"/>
        <v>128</v>
      </c>
      <c r="O61" s="49"/>
      <c r="P61" s="62" t="s">
        <v>18</v>
      </c>
      <c r="Q61" s="48"/>
    </row>
    <row r="62" spans="1:17" ht="19.5" customHeight="1">
      <c r="A62" s="45" t="s">
        <v>60</v>
      </c>
      <c r="B62" s="55">
        <f aca="true" t="shared" si="12" ref="B62:M62">SUM(B51:B61)</f>
        <v>483</v>
      </c>
      <c r="C62" s="55">
        <f t="shared" si="12"/>
        <v>290</v>
      </c>
      <c r="D62" s="55">
        <f t="shared" si="12"/>
        <v>498</v>
      </c>
      <c r="E62" s="55">
        <f t="shared" si="12"/>
        <v>272</v>
      </c>
      <c r="F62" s="55">
        <f t="shared" si="12"/>
        <v>547</v>
      </c>
      <c r="G62" s="55">
        <f t="shared" si="12"/>
        <v>370</v>
      </c>
      <c r="H62" s="55">
        <f t="shared" si="12"/>
        <v>639</v>
      </c>
      <c r="I62" s="55">
        <f t="shared" si="12"/>
        <v>437</v>
      </c>
      <c r="J62" s="15">
        <f t="shared" si="12"/>
        <v>7</v>
      </c>
      <c r="K62" s="15">
        <f t="shared" si="12"/>
        <v>13</v>
      </c>
      <c r="L62" s="55">
        <f t="shared" si="12"/>
        <v>2174</v>
      </c>
      <c r="M62" s="55">
        <f t="shared" si="12"/>
        <v>1382</v>
      </c>
      <c r="N62" s="46"/>
      <c r="O62" s="71">
        <f>SUM(O51:O61)</f>
        <v>174</v>
      </c>
      <c r="P62" s="55">
        <f>SUM(P51:P61)</f>
        <v>91</v>
      </c>
      <c r="Q62" s="51"/>
    </row>
    <row r="63" spans="1:17" ht="19.5" customHeight="1" thickBot="1">
      <c r="A63" s="34" t="s">
        <v>74</v>
      </c>
      <c r="B63" s="72"/>
      <c r="C63" s="65">
        <f>B62+C62</f>
        <v>773</v>
      </c>
      <c r="D63" s="72"/>
      <c r="E63" s="65">
        <f>D62+E62</f>
        <v>770</v>
      </c>
      <c r="F63" s="72"/>
      <c r="G63" s="65">
        <f>F62+G62</f>
        <v>917</v>
      </c>
      <c r="H63" s="72"/>
      <c r="I63" s="65">
        <f>H62+I62</f>
        <v>1076</v>
      </c>
      <c r="J63" s="72"/>
      <c r="K63" s="65">
        <f>J62+K62</f>
        <v>20</v>
      </c>
      <c r="L63" s="72"/>
      <c r="M63" s="65">
        <f>L62+M62</f>
        <v>3556</v>
      </c>
      <c r="N63" s="35">
        <f>SUM(N50:N61)</f>
        <v>3556</v>
      </c>
      <c r="O63" s="73"/>
      <c r="P63" s="52">
        <f>O62+P62</f>
        <v>265</v>
      </c>
      <c r="Q63" s="153">
        <f>SUM(Q50:Q61)</f>
        <v>265</v>
      </c>
    </row>
    <row r="68" ht="11.25" thickBot="1"/>
    <row r="69" spans="1:17" ht="10.5">
      <c r="A69" s="23" t="s">
        <v>5</v>
      </c>
      <c r="B69" s="159" t="s">
        <v>6</v>
      </c>
      <c r="C69" s="159"/>
      <c r="D69" s="159" t="s">
        <v>7</v>
      </c>
      <c r="E69" s="159"/>
      <c r="F69" s="159" t="s">
        <v>8</v>
      </c>
      <c r="G69" s="159"/>
      <c r="H69" s="159" t="s">
        <v>9</v>
      </c>
      <c r="I69" s="159"/>
      <c r="J69" s="159" t="s">
        <v>10</v>
      </c>
      <c r="K69" s="159"/>
      <c r="L69" s="159" t="s">
        <v>11</v>
      </c>
      <c r="M69" s="159"/>
      <c r="N69" s="160"/>
      <c r="O69" s="161" t="s">
        <v>12</v>
      </c>
      <c r="P69" s="159"/>
      <c r="Q69" s="160"/>
    </row>
    <row r="70" spans="1:17" ht="11.25" thickBot="1">
      <c r="A70" s="34" t="s">
        <v>75</v>
      </c>
      <c r="B70" s="41" t="s">
        <v>14</v>
      </c>
      <c r="C70" s="41" t="s">
        <v>15</v>
      </c>
      <c r="D70" s="41" t="s">
        <v>14</v>
      </c>
      <c r="E70" s="41" t="s">
        <v>15</v>
      </c>
      <c r="F70" s="41" t="s">
        <v>14</v>
      </c>
      <c r="G70" s="41" t="s">
        <v>15</v>
      </c>
      <c r="H70" s="41" t="s">
        <v>14</v>
      </c>
      <c r="I70" s="41" t="s">
        <v>15</v>
      </c>
      <c r="J70" s="41" t="s">
        <v>14</v>
      </c>
      <c r="K70" s="41" t="s">
        <v>15</v>
      </c>
      <c r="L70" s="41" t="s">
        <v>14</v>
      </c>
      <c r="M70" s="41" t="s">
        <v>15</v>
      </c>
      <c r="N70" s="40" t="s">
        <v>16</v>
      </c>
      <c r="O70" s="54" t="s">
        <v>14</v>
      </c>
      <c r="P70" s="41" t="s">
        <v>15</v>
      </c>
      <c r="Q70" s="40" t="s">
        <v>16</v>
      </c>
    </row>
    <row r="71" spans="1:17" ht="10.5" customHeight="1">
      <c r="A71" s="45" t="s">
        <v>76</v>
      </c>
      <c r="B71" s="46"/>
      <c r="C71" s="102"/>
      <c r="D71" s="102"/>
      <c r="E71" s="102"/>
      <c r="F71" s="102"/>
      <c r="G71" s="102"/>
      <c r="H71" s="102"/>
      <c r="I71" s="142"/>
      <c r="J71" s="55"/>
      <c r="K71" s="55">
        <v>6</v>
      </c>
      <c r="L71" s="55">
        <f>B71+D71+F71+H71+J71</f>
        <v>0</v>
      </c>
      <c r="M71" s="55">
        <f>C71+E71+G71+I71+K71</f>
        <v>6</v>
      </c>
      <c r="N71" s="51">
        <f>L71+M71</f>
        <v>6</v>
      </c>
      <c r="O71" s="102"/>
      <c r="P71" s="56" t="s">
        <v>18</v>
      </c>
      <c r="Q71" s="42"/>
    </row>
    <row r="72" spans="1:17" ht="10.5" customHeight="1">
      <c r="A72" s="121" t="s">
        <v>77</v>
      </c>
      <c r="B72" s="58"/>
      <c r="C72" s="58"/>
      <c r="D72" s="58"/>
      <c r="E72" s="58"/>
      <c r="F72" s="58"/>
      <c r="G72" s="58"/>
      <c r="H72" s="58"/>
      <c r="I72" s="8"/>
      <c r="J72" s="8"/>
      <c r="K72" s="143"/>
      <c r="L72" s="143">
        <f>B72+D72+F72+H72+J72</f>
        <v>0</v>
      </c>
      <c r="M72" s="58">
        <f>C72+E72+G72+I72+K72</f>
        <v>0</v>
      </c>
      <c r="N72" s="96">
        <f>L72+M72</f>
        <v>0</v>
      </c>
      <c r="O72" s="9"/>
      <c r="P72" s="57" t="s">
        <v>18</v>
      </c>
      <c r="Q72" s="28"/>
    </row>
    <row r="73" spans="1:17" ht="10.5" customHeight="1">
      <c r="A73" s="29" t="s">
        <v>78</v>
      </c>
      <c r="B73" s="9"/>
      <c r="C73" s="57" t="s">
        <v>79</v>
      </c>
      <c r="D73" s="9"/>
      <c r="E73" s="9"/>
      <c r="F73" s="9"/>
      <c r="G73" s="9"/>
      <c r="H73" s="9"/>
      <c r="I73" s="9"/>
      <c r="J73" s="141"/>
      <c r="K73" s="145"/>
      <c r="L73" s="9"/>
      <c r="M73" s="9"/>
      <c r="N73" s="28"/>
      <c r="O73" s="14">
        <v>23</v>
      </c>
      <c r="P73" s="16">
        <v>10</v>
      </c>
      <c r="Q73" s="32">
        <f>O73+P73</f>
        <v>33</v>
      </c>
    </row>
    <row r="74" spans="1:17" ht="10.5" customHeight="1">
      <c r="A74" s="39" t="s">
        <v>80</v>
      </c>
      <c r="B74" s="15">
        <v>6</v>
      </c>
      <c r="C74" s="15">
        <v>2</v>
      </c>
      <c r="D74" s="15">
        <v>25</v>
      </c>
      <c r="E74" s="15">
        <v>28</v>
      </c>
      <c r="F74" s="15">
        <v>37</v>
      </c>
      <c r="G74" s="15">
        <v>16</v>
      </c>
      <c r="H74" s="15">
        <v>102</v>
      </c>
      <c r="I74" s="10">
        <v>42</v>
      </c>
      <c r="J74" s="141"/>
      <c r="K74" s="145"/>
      <c r="L74" s="144">
        <f aca="true" t="shared" si="13" ref="L74:M83">B74+D74+F74+H74+J74</f>
        <v>170</v>
      </c>
      <c r="M74" s="15">
        <f t="shared" si="13"/>
        <v>88</v>
      </c>
      <c r="N74" s="30">
        <f aca="true" t="shared" si="14" ref="N74:N83">L74+M74</f>
        <v>258</v>
      </c>
      <c r="O74" s="9"/>
      <c r="P74" s="57" t="s">
        <v>18</v>
      </c>
      <c r="Q74" s="28"/>
    </row>
    <row r="75" spans="1:17" ht="10.5" customHeight="1">
      <c r="A75" s="27" t="s">
        <v>81</v>
      </c>
      <c r="B75" s="16">
        <v>111</v>
      </c>
      <c r="C75" s="16">
        <v>172</v>
      </c>
      <c r="D75" s="16">
        <v>38</v>
      </c>
      <c r="E75" s="16">
        <v>92</v>
      </c>
      <c r="F75" s="16">
        <v>22</v>
      </c>
      <c r="G75" s="16">
        <v>45</v>
      </c>
      <c r="H75" s="16">
        <v>9</v>
      </c>
      <c r="I75" s="7">
        <v>18</v>
      </c>
      <c r="J75" s="141"/>
      <c r="K75" s="145"/>
      <c r="L75" s="14">
        <f t="shared" si="13"/>
        <v>180</v>
      </c>
      <c r="M75" s="16">
        <f t="shared" si="13"/>
        <v>327</v>
      </c>
      <c r="N75" s="32">
        <f t="shared" si="14"/>
        <v>507</v>
      </c>
      <c r="O75" s="14">
        <v>16</v>
      </c>
      <c r="P75" s="16">
        <v>33</v>
      </c>
      <c r="Q75" s="32">
        <f>O75+P75</f>
        <v>49</v>
      </c>
    </row>
    <row r="76" spans="1:17" ht="10.5" customHeight="1">
      <c r="A76" s="27" t="s">
        <v>82</v>
      </c>
      <c r="B76" s="16"/>
      <c r="C76" s="16">
        <v>1</v>
      </c>
      <c r="D76" s="16">
        <v>1</v>
      </c>
      <c r="E76" s="16">
        <v>4</v>
      </c>
      <c r="F76" s="16">
        <v>4</v>
      </c>
      <c r="G76" s="16">
        <v>12</v>
      </c>
      <c r="H76" s="16">
        <v>3</v>
      </c>
      <c r="I76" s="7">
        <v>9</v>
      </c>
      <c r="J76" s="141"/>
      <c r="K76" s="145"/>
      <c r="L76" s="14">
        <f t="shared" si="13"/>
        <v>8</v>
      </c>
      <c r="M76" s="16">
        <f t="shared" si="13"/>
        <v>26</v>
      </c>
      <c r="N76" s="32">
        <f t="shared" si="14"/>
        <v>34</v>
      </c>
      <c r="O76" s="9"/>
      <c r="P76" s="57" t="s">
        <v>18</v>
      </c>
      <c r="Q76" s="28"/>
    </row>
    <row r="77" spans="1:17" ht="10.5" customHeight="1">
      <c r="A77" s="27" t="s">
        <v>83</v>
      </c>
      <c r="B77" s="16">
        <v>2</v>
      </c>
      <c r="C77" s="16">
        <v>7</v>
      </c>
      <c r="D77" s="16">
        <v>21</v>
      </c>
      <c r="E77" s="16">
        <v>32</v>
      </c>
      <c r="F77" s="16">
        <v>24</v>
      </c>
      <c r="G77" s="16">
        <v>35</v>
      </c>
      <c r="H77" s="16">
        <v>44</v>
      </c>
      <c r="I77" s="7">
        <v>40</v>
      </c>
      <c r="J77" s="141"/>
      <c r="K77" s="145"/>
      <c r="L77" s="14">
        <f t="shared" si="13"/>
        <v>91</v>
      </c>
      <c r="M77" s="16">
        <f t="shared" si="13"/>
        <v>114</v>
      </c>
      <c r="N77" s="32">
        <f t="shared" si="14"/>
        <v>205</v>
      </c>
      <c r="O77" s="9"/>
      <c r="P77" s="57" t="s">
        <v>18</v>
      </c>
      <c r="Q77" s="28"/>
    </row>
    <row r="78" spans="1:17" ht="10.5" customHeight="1">
      <c r="A78" s="27" t="s">
        <v>84</v>
      </c>
      <c r="B78" s="16">
        <v>10</v>
      </c>
      <c r="C78" s="16">
        <v>4</v>
      </c>
      <c r="D78" s="16">
        <v>20</v>
      </c>
      <c r="E78" s="16">
        <v>4</v>
      </c>
      <c r="F78" s="16">
        <v>24</v>
      </c>
      <c r="G78" s="16">
        <v>12</v>
      </c>
      <c r="H78" s="16">
        <v>24</v>
      </c>
      <c r="I78" s="7">
        <v>12</v>
      </c>
      <c r="J78" s="141"/>
      <c r="K78" s="145"/>
      <c r="L78" s="14">
        <f t="shared" si="13"/>
        <v>78</v>
      </c>
      <c r="M78" s="16">
        <f t="shared" si="13"/>
        <v>32</v>
      </c>
      <c r="N78" s="32">
        <f t="shared" si="14"/>
        <v>110</v>
      </c>
      <c r="O78" s="14">
        <v>19</v>
      </c>
      <c r="P78" s="16">
        <v>13</v>
      </c>
      <c r="Q78" s="32">
        <f>O78+P78</f>
        <v>32</v>
      </c>
    </row>
    <row r="79" spans="1:17" ht="10.5" customHeight="1">
      <c r="A79" s="27" t="s">
        <v>85</v>
      </c>
      <c r="B79" s="16">
        <v>3</v>
      </c>
      <c r="C79" s="16">
        <v>6</v>
      </c>
      <c r="D79" s="16">
        <v>14</v>
      </c>
      <c r="E79" s="16">
        <v>27</v>
      </c>
      <c r="F79" s="16">
        <v>17</v>
      </c>
      <c r="G79" s="16">
        <v>33</v>
      </c>
      <c r="H79" s="16">
        <v>31</v>
      </c>
      <c r="I79" s="7">
        <v>44</v>
      </c>
      <c r="J79" s="141"/>
      <c r="K79" s="145"/>
      <c r="L79" s="14">
        <f t="shared" si="13"/>
        <v>65</v>
      </c>
      <c r="M79" s="16">
        <f t="shared" si="13"/>
        <v>110</v>
      </c>
      <c r="N79" s="32">
        <f t="shared" si="14"/>
        <v>175</v>
      </c>
      <c r="O79" s="9"/>
      <c r="P79" s="57" t="s">
        <v>18</v>
      </c>
      <c r="Q79" s="28"/>
    </row>
    <row r="80" spans="1:17" ht="10.5" customHeight="1">
      <c r="A80" s="27" t="s">
        <v>86</v>
      </c>
      <c r="B80" s="16"/>
      <c r="C80" s="16"/>
      <c r="D80" s="16"/>
      <c r="E80" s="16">
        <v>8</v>
      </c>
      <c r="F80" s="16">
        <v>1</v>
      </c>
      <c r="G80" s="16">
        <v>20</v>
      </c>
      <c r="H80" s="16">
        <v>3</v>
      </c>
      <c r="I80" s="7">
        <v>28</v>
      </c>
      <c r="J80" s="141"/>
      <c r="K80" s="145"/>
      <c r="L80" s="14">
        <f t="shared" si="13"/>
        <v>4</v>
      </c>
      <c r="M80" s="16">
        <f t="shared" si="13"/>
        <v>56</v>
      </c>
      <c r="N80" s="32">
        <f t="shared" si="14"/>
        <v>60</v>
      </c>
      <c r="O80" s="9"/>
      <c r="P80" s="57" t="s">
        <v>18</v>
      </c>
      <c r="Q80" s="28"/>
    </row>
    <row r="81" spans="1:17" ht="10.5" customHeight="1">
      <c r="A81" s="27" t="s">
        <v>87</v>
      </c>
      <c r="B81" s="16">
        <v>3</v>
      </c>
      <c r="C81" s="16"/>
      <c r="D81" s="16">
        <v>15</v>
      </c>
      <c r="E81" s="16">
        <v>11</v>
      </c>
      <c r="F81" s="16">
        <v>22</v>
      </c>
      <c r="G81" s="16">
        <v>10</v>
      </c>
      <c r="H81" s="16">
        <v>33</v>
      </c>
      <c r="I81" s="7">
        <v>12</v>
      </c>
      <c r="J81" s="141"/>
      <c r="K81" s="145"/>
      <c r="L81" s="14">
        <f t="shared" si="13"/>
        <v>73</v>
      </c>
      <c r="M81" s="16">
        <f t="shared" si="13"/>
        <v>33</v>
      </c>
      <c r="N81" s="32">
        <f t="shared" si="14"/>
        <v>106</v>
      </c>
      <c r="O81" s="14">
        <v>17</v>
      </c>
      <c r="P81" s="16">
        <v>8</v>
      </c>
      <c r="Q81" s="32">
        <f>O81+P81</f>
        <v>25</v>
      </c>
    </row>
    <row r="82" spans="1:17" ht="10.5" customHeight="1">
      <c r="A82" s="27" t="s">
        <v>88</v>
      </c>
      <c r="B82" s="16">
        <v>121</v>
      </c>
      <c r="C82" s="16">
        <v>71</v>
      </c>
      <c r="D82" s="16">
        <v>29</v>
      </c>
      <c r="E82" s="16">
        <v>13</v>
      </c>
      <c r="F82" s="16">
        <v>17</v>
      </c>
      <c r="G82" s="16">
        <v>2</v>
      </c>
      <c r="H82" s="16">
        <v>1</v>
      </c>
      <c r="I82" s="7"/>
      <c r="J82" s="141"/>
      <c r="K82" s="145"/>
      <c r="L82" s="14">
        <f t="shared" si="13"/>
        <v>168</v>
      </c>
      <c r="M82" s="16">
        <f t="shared" si="13"/>
        <v>86</v>
      </c>
      <c r="N82" s="32">
        <f t="shared" si="14"/>
        <v>254</v>
      </c>
      <c r="O82" s="9"/>
      <c r="P82" s="57" t="s">
        <v>18</v>
      </c>
      <c r="Q82" s="28"/>
    </row>
    <row r="83" spans="1:17" ht="10.5" customHeight="1" thickBot="1">
      <c r="A83" s="47" t="s">
        <v>89</v>
      </c>
      <c r="B83" s="63">
        <v>39</v>
      </c>
      <c r="C83" s="63">
        <v>22</v>
      </c>
      <c r="D83" s="63">
        <v>12</v>
      </c>
      <c r="E83" s="63">
        <v>6</v>
      </c>
      <c r="F83" s="63">
        <v>5</v>
      </c>
      <c r="G83" s="63">
        <v>1</v>
      </c>
      <c r="H83" s="63">
        <v>3</v>
      </c>
      <c r="I83" s="146">
        <v>3</v>
      </c>
      <c r="J83" s="148"/>
      <c r="K83" s="149"/>
      <c r="L83" s="103">
        <f t="shared" si="13"/>
        <v>59</v>
      </c>
      <c r="M83" s="63">
        <f t="shared" si="13"/>
        <v>32</v>
      </c>
      <c r="N83" s="50">
        <f t="shared" si="14"/>
        <v>91</v>
      </c>
      <c r="O83" s="49"/>
      <c r="P83" s="62" t="s">
        <v>18</v>
      </c>
      <c r="Q83" s="48"/>
    </row>
    <row r="84" spans="1:17" ht="19.5" customHeight="1">
      <c r="A84" s="45" t="s">
        <v>60</v>
      </c>
      <c r="B84" s="55">
        <f aca="true" t="shared" si="15" ref="B84:M84">SUM(B71:B83)</f>
        <v>295</v>
      </c>
      <c r="C84" s="55">
        <f t="shared" si="15"/>
        <v>285</v>
      </c>
      <c r="D84" s="55">
        <f t="shared" si="15"/>
        <v>175</v>
      </c>
      <c r="E84" s="55">
        <f t="shared" si="15"/>
        <v>225</v>
      </c>
      <c r="F84" s="55">
        <f t="shared" si="15"/>
        <v>173</v>
      </c>
      <c r="G84" s="55">
        <f t="shared" si="15"/>
        <v>186</v>
      </c>
      <c r="H84" s="55">
        <f t="shared" si="15"/>
        <v>253</v>
      </c>
      <c r="I84" s="55">
        <f t="shared" si="15"/>
        <v>208</v>
      </c>
      <c r="J84" s="55">
        <f t="shared" si="15"/>
        <v>0</v>
      </c>
      <c r="K84" s="55">
        <f t="shared" si="15"/>
        <v>6</v>
      </c>
      <c r="L84" s="55">
        <f t="shared" si="15"/>
        <v>896</v>
      </c>
      <c r="M84" s="55">
        <f t="shared" si="15"/>
        <v>910</v>
      </c>
      <c r="N84" s="46"/>
      <c r="O84" s="71">
        <f>SUM(O71:O83)</f>
        <v>75</v>
      </c>
      <c r="P84" s="55">
        <f>SUM(P71:P83)</f>
        <v>64</v>
      </c>
      <c r="Q84" s="51"/>
    </row>
    <row r="85" spans="1:17" ht="19.5" customHeight="1" thickBot="1">
      <c r="A85" s="34" t="s">
        <v>90</v>
      </c>
      <c r="B85" s="72"/>
      <c r="C85" s="65">
        <f>B84+C84</f>
        <v>580</v>
      </c>
      <c r="D85" s="72"/>
      <c r="E85" s="65">
        <f>D84+E84</f>
        <v>400</v>
      </c>
      <c r="F85" s="72"/>
      <c r="G85" s="65">
        <f>F84+G84</f>
        <v>359</v>
      </c>
      <c r="H85" s="72"/>
      <c r="I85" s="65">
        <f>H84+I84</f>
        <v>461</v>
      </c>
      <c r="J85" s="72"/>
      <c r="K85" s="65">
        <f>J84+K84</f>
        <v>6</v>
      </c>
      <c r="L85" s="72"/>
      <c r="M85" s="65">
        <f>L84+M84</f>
        <v>1806</v>
      </c>
      <c r="N85" s="35">
        <f>SUM(N71:N83)</f>
        <v>1806</v>
      </c>
      <c r="O85" s="73"/>
      <c r="P85" s="65">
        <f>O84+P84</f>
        <v>139</v>
      </c>
      <c r="Q85" s="36">
        <f>SUM(Q71:Q83)</f>
        <v>139</v>
      </c>
    </row>
    <row r="88" spans="1:17" ht="10.5">
      <c r="A88" s="2" t="s">
        <v>0</v>
      </c>
      <c r="H88" s="17" t="s">
        <v>270</v>
      </c>
      <c r="Q88" s="12" t="s">
        <v>91</v>
      </c>
    </row>
    <row r="89" ht="10.5">
      <c r="A89" s="2" t="s">
        <v>3</v>
      </c>
    </row>
    <row r="90" ht="11.25" thickBot="1"/>
    <row r="91" spans="1:17" ht="10.5">
      <c r="A91" s="23" t="s">
        <v>5</v>
      </c>
      <c r="B91" s="159" t="s">
        <v>6</v>
      </c>
      <c r="C91" s="159"/>
      <c r="D91" s="159" t="s">
        <v>7</v>
      </c>
      <c r="E91" s="159"/>
      <c r="F91" s="159" t="s">
        <v>8</v>
      </c>
      <c r="G91" s="159"/>
      <c r="H91" s="159" t="s">
        <v>9</v>
      </c>
      <c r="I91" s="159"/>
      <c r="J91" s="159" t="s">
        <v>10</v>
      </c>
      <c r="K91" s="159"/>
      <c r="L91" s="159" t="s">
        <v>11</v>
      </c>
      <c r="M91" s="159"/>
      <c r="N91" s="160"/>
      <c r="O91" s="161" t="s">
        <v>12</v>
      </c>
      <c r="P91" s="159"/>
      <c r="Q91" s="160"/>
    </row>
    <row r="92" spans="1:17" ht="11.25" thickBot="1">
      <c r="A92" s="34" t="s">
        <v>92</v>
      </c>
      <c r="B92" s="41" t="s">
        <v>14</v>
      </c>
      <c r="C92" s="41" t="s">
        <v>15</v>
      </c>
      <c r="D92" s="41" t="s">
        <v>14</v>
      </c>
      <c r="E92" s="41" t="s">
        <v>15</v>
      </c>
      <c r="F92" s="41" t="s">
        <v>14</v>
      </c>
      <c r="G92" s="41" t="s">
        <v>15</v>
      </c>
      <c r="H92" s="41" t="s">
        <v>14</v>
      </c>
      <c r="I92" s="41" t="s">
        <v>15</v>
      </c>
      <c r="J92" s="41" t="s">
        <v>14</v>
      </c>
      <c r="K92" s="41" t="s">
        <v>15</v>
      </c>
      <c r="L92" s="41" t="s">
        <v>14</v>
      </c>
      <c r="M92" s="41" t="s">
        <v>15</v>
      </c>
      <c r="N92" s="40" t="s">
        <v>16</v>
      </c>
      <c r="O92" s="54" t="s">
        <v>14</v>
      </c>
      <c r="P92" s="41" t="s">
        <v>15</v>
      </c>
      <c r="Q92" s="40" t="s">
        <v>16</v>
      </c>
    </row>
    <row r="93" spans="1:17" ht="10.5">
      <c r="A93" s="45" t="s">
        <v>93</v>
      </c>
      <c r="B93" s="46"/>
      <c r="C93" s="102"/>
      <c r="D93" s="102"/>
      <c r="E93" s="102"/>
      <c r="F93" s="102"/>
      <c r="G93" s="102"/>
      <c r="H93" s="102"/>
      <c r="I93" s="142"/>
      <c r="J93" s="55">
        <v>31</v>
      </c>
      <c r="K93" s="55">
        <v>23</v>
      </c>
      <c r="L93" s="55">
        <f aca="true" t="shared" si="16" ref="L93:M95">B93+D93+F93+H93+J93</f>
        <v>31</v>
      </c>
      <c r="M93" s="55">
        <f t="shared" si="16"/>
        <v>23</v>
      </c>
      <c r="N93" s="51">
        <f>L93+M93</f>
        <v>54</v>
      </c>
      <c r="O93" s="102"/>
      <c r="P93" s="56" t="s">
        <v>18</v>
      </c>
      <c r="Q93" s="42"/>
    </row>
    <row r="94" spans="1:17" ht="10.5">
      <c r="A94" s="39" t="s">
        <v>94</v>
      </c>
      <c r="B94" s="15">
        <v>1</v>
      </c>
      <c r="C94" s="15"/>
      <c r="D94" s="15"/>
      <c r="E94" s="15"/>
      <c r="F94" s="15"/>
      <c r="G94" s="15">
        <v>1</v>
      </c>
      <c r="H94" s="15"/>
      <c r="I94" s="10"/>
      <c r="J94" s="8"/>
      <c r="K94" s="143"/>
      <c r="L94" s="144">
        <f t="shared" si="16"/>
        <v>1</v>
      </c>
      <c r="M94" s="15">
        <f t="shared" si="16"/>
        <v>1</v>
      </c>
      <c r="N94" s="30">
        <f>L94+M94</f>
        <v>2</v>
      </c>
      <c r="O94" s="22"/>
      <c r="P94" s="81" t="s">
        <v>18</v>
      </c>
      <c r="Q94" s="37"/>
    </row>
    <row r="95" spans="1:17" ht="10.5">
      <c r="A95" s="121" t="s">
        <v>95</v>
      </c>
      <c r="B95" s="58"/>
      <c r="C95" s="58">
        <v>3</v>
      </c>
      <c r="D95" s="58">
        <v>1</v>
      </c>
      <c r="E95" s="58">
        <v>11</v>
      </c>
      <c r="F95" s="58"/>
      <c r="G95" s="58">
        <v>21</v>
      </c>
      <c r="H95" s="58">
        <v>4</v>
      </c>
      <c r="I95" s="8">
        <v>32</v>
      </c>
      <c r="J95" s="141"/>
      <c r="K95" s="145"/>
      <c r="L95" s="143">
        <f t="shared" si="16"/>
        <v>5</v>
      </c>
      <c r="M95" s="58">
        <f t="shared" si="16"/>
        <v>67</v>
      </c>
      <c r="N95" s="96">
        <f>L95+M95</f>
        <v>72</v>
      </c>
      <c r="O95" s="9"/>
      <c r="P95" s="57" t="s">
        <v>18</v>
      </c>
      <c r="Q95" s="28"/>
    </row>
    <row r="96" spans="1:17" ht="10.5">
      <c r="A96" s="29" t="s">
        <v>96</v>
      </c>
      <c r="B96" s="9"/>
      <c r="C96" s="57" t="s">
        <v>97</v>
      </c>
      <c r="D96" s="9"/>
      <c r="E96" s="9"/>
      <c r="F96" s="9"/>
      <c r="G96" s="9"/>
      <c r="H96" s="9"/>
      <c r="I96" s="9"/>
      <c r="J96" s="141"/>
      <c r="K96" s="145"/>
      <c r="L96" s="9"/>
      <c r="M96" s="9"/>
      <c r="N96" s="28"/>
      <c r="O96" s="14">
        <v>30</v>
      </c>
      <c r="P96" s="16">
        <v>80</v>
      </c>
      <c r="Q96" s="32">
        <f>O96+P96</f>
        <v>110</v>
      </c>
    </row>
    <row r="97" spans="1:17" ht="21">
      <c r="A97" s="152" t="s">
        <v>271</v>
      </c>
      <c r="B97" s="61">
        <v>1</v>
      </c>
      <c r="C97" s="61">
        <v>18</v>
      </c>
      <c r="D97" s="61">
        <v>1</v>
      </c>
      <c r="E97" s="61">
        <v>21</v>
      </c>
      <c r="F97" s="61">
        <v>2</v>
      </c>
      <c r="G97" s="61">
        <v>42</v>
      </c>
      <c r="H97" s="61">
        <v>1</v>
      </c>
      <c r="I97" s="141">
        <v>46</v>
      </c>
      <c r="J97" s="141"/>
      <c r="K97" s="145"/>
      <c r="L97" s="145">
        <f aca="true" t="shared" si="17" ref="L97:M100">B97+D97+F97+H97+J97</f>
        <v>5</v>
      </c>
      <c r="M97" s="61">
        <f t="shared" si="17"/>
        <v>127</v>
      </c>
      <c r="N97" s="136">
        <f>L97+M97</f>
        <v>132</v>
      </c>
      <c r="O97" s="9"/>
      <c r="P97" s="57" t="s">
        <v>18</v>
      </c>
      <c r="Q97" s="28"/>
    </row>
    <row r="98" spans="1:17" ht="10.5">
      <c r="A98" s="29" t="s">
        <v>98</v>
      </c>
      <c r="B98" s="9"/>
      <c r="C98" s="9" t="s">
        <v>99</v>
      </c>
      <c r="D98" s="9"/>
      <c r="E98" s="9"/>
      <c r="F98" s="9"/>
      <c r="G98" s="9"/>
      <c r="H98" s="9"/>
      <c r="I98" s="9"/>
      <c r="J98" s="141"/>
      <c r="K98" s="145"/>
      <c r="L98" s="9"/>
      <c r="M98" s="9"/>
      <c r="N98" s="28"/>
      <c r="O98" s="14">
        <v>130</v>
      </c>
      <c r="P98" s="74">
        <v>203</v>
      </c>
      <c r="Q98" s="32">
        <f>O98+P98</f>
        <v>333</v>
      </c>
    </row>
    <row r="99" spans="1:17" ht="10.5">
      <c r="A99" s="39" t="s">
        <v>100</v>
      </c>
      <c r="B99" s="15">
        <v>25</v>
      </c>
      <c r="C99" s="15">
        <v>140</v>
      </c>
      <c r="D99" s="15">
        <v>16</v>
      </c>
      <c r="E99" s="15">
        <v>135</v>
      </c>
      <c r="F99" s="15">
        <v>23</v>
      </c>
      <c r="G99" s="15">
        <v>138</v>
      </c>
      <c r="H99" s="15">
        <v>42</v>
      </c>
      <c r="I99" s="10">
        <v>226</v>
      </c>
      <c r="J99" s="141"/>
      <c r="K99" s="145"/>
      <c r="L99" s="144">
        <f t="shared" si="17"/>
        <v>106</v>
      </c>
      <c r="M99" s="15">
        <f t="shared" si="17"/>
        <v>639</v>
      </c>
      <c r="N99" s="30">
        <f>L99+M99</f>
        <v>745</v>
      </c>
      <c r="O99" s="9"/>
      <c r="P99" s="57" t="s">
        <v>18</v>
      </c>
      <c r="Q99" s="28"/>
    </row>
    <row r="100" spans="1:17" ht="10.5">
      <c r="A100" s="121" t="s">
        <v>101</v>
      </c>
      <c r="B100" s="58">
        <v>67</v>
      </c>
      <c r="C100" s="58">
        <v>63</v>
      </c>
      <c r="D100" s="58">
        <v>74</v>
      </c>
      <c r="E100" s="58">
        <v>67</v>
      </c>
      <c r="F100" s="58">
        <v>113</v>
      </c>
      <c r="G100" s="58">
        <v>74</v>
      </c>
      <c r="H100" s="58">
        <v>125</v>
      </c>
      <c r="I100" s="8">
        <v>105</v>
      </c>
      <c r="J100" s="141"/>
      <c r="K100" s="145"/>
      <c r="L100" s="143">
        <f t="shared" si="17"/>
        <v>379</v>
      </c>
      <c r="M100" s="58">
        <f t="shared" si="17"/>
        <v>309</v>
      </c>
      <c r="N100" s="96">
        <f>L100+M100</f>
        <v>688</v>
      </c>
      <c r="O100" s="9"/>
      <c r="P100" s="57" t="s">
        <v>102</v>
      </c>
      <c r="Q100" s="28"/>
    </row>
    <row r="101" spans="1:17" ht="10.5">
      <c r="A101" s="29" t="s">
        <v>103</v>
      </c>
      <c r="B101" s="9"/>
      <c r="C101" s="57" t="s">
        <v>24</v>
      </c>
      <c r="D101" s="9"/>
      <c r="E101" s="9"/>
      <c r="F101" s="9"/>
      <c r="G101" s="9"/>
      <c r="H101" s="9"/>
      <c r="I101" s="9"/>
      <c r="J101" s="141"/>
      <c r="K101" s="145"/>
      <c r="L101" s="9"/>
      <c r="M101" s="9"/>
      <c r="N101" s="28"/>
      <c r="O101" s="14">
        <v>27</v>
      </c>
      <c r="P101" s="16">
        <v>16</v>
      </c>
      <c r="Q101" s="32">
        <f>O101+P101</f>
        <v>43</v>
      </c>
    </row>
    <row r="102" spans="1:17" ht="10.5">
      <c r="A102" s="39" t="s">
        <v>104</v>
      </c>
      <c r="B102" s="9"/>
      <c r="C102" s="57" t="s">
        <v>24</v>
      </c>
      <c r="D102" s="9"/>
      <c r="E102" s="9"/>
      <c r="F102" s="9"/>
      <c r="G102" s="9"/>
      <c r="H102" s="9"/>
      <c r="I102" s="9"/>
      <c r="J102" s="141"/>
      <c r="K102" s="145"/>
      <c r="L102" s="9"/>
      <c r="M102" s="9"/>
      <c r="N102" s="28"/>
      <c r="O102" s="14">
        <v>20</v>
      </c>
      <c r="P102" s="16">
        <v>6</v>
      </c>
      <c r="Q102" s="32">
        <f>O102+P102</f>
        <v>26</v>
      </c>
    </row>
    <row r="103" spans="1:17" ht="11.25" thickBot="1">
      <c r="A103" s="47" t="s">
        <v>105</v>
      </c>
      <c r="B103" s="63">
        <v>22</v>
      </c>
      <c r="C103" s="63">
        <v>1</v>
      </c>
      <c r="D103" s="63">
        <v>29</v>
      </c>
      <c r="E103" s="63">
        <v>2</v>
      </c>
      <c r="F103" s="63">
        <v>60</v>
      </c>
      <c r="G103" s="63">
        <v>3</v>
      </c>
      <c r="H103" s="63">
        <v>68</v>
      </c>
      <c r="I103" s="146">
        <v>5</v>
      </c>
      <c r="J103" s="148"/>
      <c r="K103" s="149"/>
      <c r="L103" s="103">
        <f>B103+D103+F103+H103+J103</f>
        <v>179</v>
      </c>
      <c r="M103" s="63">
        <f>C103+E103+G103+I103+K103</f>
        <v>11</v>
      </c>
      <c r="N103" s="50">
        <f>L103+M103</f>
        <v>190</v>
      </c>
      <c r="O103" s="49"/>
      <c r="P103" s="49" t="s">
        <v>106</v>
      </c>
      <c r="Q103" s="48"/>
    </row>
    <row r="104" spans="1:17" ht="15.75" customHeight="1">
      <c r="A104" s="45" t="s">
        <v>60</v>
      </c>
      <c r="B104" s="55">
        <f aca="true" t="shared" si="18" ref="B104:M104">SUM(B93:B103)</f>
        <v>116</v>
      </c>
      <c r="C104" s="55">
        <f t="shared" si="18"/>
        <v>225</v>
      </c>
      <c r="D104" s="55">
        <f t="shared" si="18"/>
        <v>121</v>
      </c>
      <c r="E104" s="55">
        <f t="shared" si="18"/>
        <v>236</v>
      </c>
      <c r="F104" s="55">
        <f t="shared" si="18"/>
        <v>198</v>
      </c>
      <c r="G104" s="55">
        <f t="shared" si="18"/>
        <v>279</v>
      </c>
      <c r="H104" s="55">
        <f t="shared" si="18"/>
        <v>240</v>
      </c>
      <c r="I104" s="55">
        <f t="shared" si="18"/>
        <v>414</v>
      </c>
      <c r="J104" s="55">
        <f t="shared" si="18"/>
        <v>31</v>
      </c>
      <c r="K104" s="55">
        <f t="shared" si="18"/>
        <v>23</v>
      </c>
      <c r="L104" s="55">
        <f t="shared" si="18"/>
        <v>706</v>
      </c>
      <c r="M104" s="55">
        <f t="shared" si="18"/>
        <v>1177</v>
      </c>
      <c r="N104" s="46"/>
      <c r="O104" s="71">
        <f>SUM(O93:O103)</f>
        <v>207</v>
      </c>
      <c r="P104" s="55">
        <f>SUM(P93:P103)</f>
        <v>305</v>
      </c>
      <c r="Q104" s="51"/>
    </row>
    <row r="105" spans="1:17" ht="15.75" customHeight="1" thickBot="1">
      <c r="A105" s="34" t="s">
        <v>107</v>
      </c>
      <c r="B105" s="72"/>
      <c r="C105" s="65">
        <f>B104+C104</f>
        <v>341</v>
      </c>
      <c r="D105" s="72"/>
      <c r="E105" s="65">
        <f>D104+E104</f>
        <v>357</v>
      </c>
      <c r="F105" s="72"/>
      <c r="G105" s="65">
        <f>F104+G104</f>
        <v>477</v>
      </c>
      <c r="H105" s="72"/>
      <c r="I105" s="65">
        <f>H104+I104</f>
        <v>654</v>
      </c>
      <c r="J105" s="72"/>
      <c r="K105" s="65">
        <f>J104+K104</f>
        <v>54</v>
      </c>
      <c r="L105" s="72"/>
      <c r="M105" s="84">
        <f>L104+M104</f>
        <v>1883</v>
      </c>
      <c r="N105" s="41">
        <f>SUM(N93:N103)</f>
        <v>1883</v>
      </c>
      <c r="O105" s="73"/>
      <c r="P105" s="65">
        <f>O104+P104</f>
        <v>512</v>
      </c>
      <c r="Q105" s="40">
        <f>SUM(Q93:Q103)</f>
        <v>512</v>
      </c>
    </row>
    <row r="107" ht="11.25" thickBot="1"/>
    <row r="108" spans="1:17" ht="10.5">
      <c r="A108" s="23" t="s">
        <v>5</v>
      </c>
      <c r="B108" s="159" t="s">
        <v>6</v>
      </c>
      <c r="C108" s="159"/>
      <c r="D108" s="159" t="s">
        <v>7</v>
      </c>
      <c r="E108" s="159"/>
      <c r="F108" s="159" t="s">
        <v>8</v>
      </c>
      <c r="G108" s="159"/>
      <c r="H108" s="159" t="s">
        <v>9</v>
      </c>
      <c r="I108" s="159"/>
      <c r="J108" s="159" t="s">
        <v>10</v>
      </c>
      <c r="K108" s="159"/>
      <c r="L108" s="159" t="s">
        <v>11</v>
      </c>
      <c r="M108" s="159"/>
      <c r="N108" s="160"/>
      <c r="O108" s="161" t="s">
        <v>12</v>
      </c>
      <c r="P108" s="159"/>
      <c r="Q108" s="160"/>
    </row>
    <row r="109" spans="1:17" ht="11.25" thickBot="1">
      <c r="A109" s="34" t="s">
        <v>109</v>
      </c>
      <c r="B109" s="41" t="s">
        <v>14</v>
      </c>
      <c r="C109" s="41" t="s">
        <v>15</v>
      </c>
      <c r="D109" s="41" t="s">
        <v>14</v>
      </c>
      <c r="E109" s="41" t="s">
        <v>15</v>
      </c>
      <c r="F109" s="41" t="s">
        <v>14</v>
      </c>
      <c r="G109" s="41" t="s">
        <v>15</v>
      </c>
      <c r="H109" s="41" t="s">
        <v>14</v>
      </c>
      <c r="I109" s="41" t="s">
        <v>15</v>
      </c>
      <c r="J109" s="41" t="s">
        <v>14</v>
      </c>
      <c r="K109" s="41" t="s">
        <v>15</v>
      </c>
      <c r="L109" s="41" t="s">
        <v>14</v>
      </c>
      <c r="M109" s="41" t="s">
        <v>15</v>
      </c>
      <c r="N109" s="40" t="s">
        <v>16</v>
      </c>
      <c r="O109" s="54" t="s">
        <v>14</v>
      </c>
      <c r="P109" s="41" t="s">
        <v>15</v>
      </c>
      <c r="Q109" s="40" t="s">
        <v>16</v>
      </c>
    </row>
    <row r="110" spans="1:17" ht="10.5">
      <c r="A110" s="45" t="s">
        <v>110</v>
      </c>
      <c r="B110" s="46"/>
      <c r="C110" s="102"/>
      <c r="D110" s="102"/>
      <c r="E110" s="102"/>
      <c r="F110" s="102"/>
      <c r="G110" s="102"/>
      <c r="H110" s="102"/>
      <c r="I110" s="142"/>
      <c r="J110" s="55">
        <v>33</v>
      </c>
      <c r="K110" s="55">
        <v>14</v>
      </c>
      <c r="L110" s="55">
        <f aca="true" t="shared" si="19" ref="L110:M112">B110+D110+F110+H110+J110</f>
        <v>33</v>
      </c>
      <c r="M110" s="55">
        <f t="shared" si="19"/>
        <v>14</v>
      </c>
      <c r="N110" s="51">
        <f>L110+M110</f>
        <v>47</v>
      </c>
      <c r="O110" s="67"/>
      <c r="P110" s="56" t="s">
        <v>18</v>
      </c>
      <c r="Q110" s="42"/>
    </row>
    <row r="111" spans="1:17" ht="10.5">
      <c r="A111" s="27" t="s">
        <v>111</v>
      </c>
      <c r="B111" s="16">
        <v>273</v>
      </c>
      <c r="C111" s="16">
        <v>49</v>
      </c>
      <c r="D111" s="16">
        <v>31</v>
      </c>
      <c r="E111" s="16">
        <v>19</v>
      </c>
      <c r="F111" s="16">
        <v>4</v>
      </c>
      <c r="G111" s="16">
        <v>3</v>
      </c>
      <c r="H111" s="16">
        <v>2</v>
      </c>
      <c r="I111" s="7">
        <v>2</v>
      </c>
      <c r="J111" s="8"/>
      <c r="K111" s="143"/>
      <c r="L111" s="14">
        <f>B111+D111+F111+H111+J111</f>
        <v>310</v>
      </c>
      <c r="M111" s="16">
        <f>C111+E111+G111+I111+K111</f>
        <v>73</v>
      </c>
      <c r="N111" s="32">
        <f>L111+M111</f>
        <v>383</v>
      </c>
      <c r="O111" s="68"/>
      <c r="P111" s="57" t="s">
        <v>18</v>
      </c>
      <c r="Q111" s="28"/>
    </row>
    <row r="112" spans="1:17" ht="10.5">
      <c r="A112" s="27" t="s">
        <v>112</v>
      </c>
      <c r="B112" s="58">
        <v>111</v>
      </c>
      <c r="C112" s="58">
        <v>17</v>
      </c>
      <c r="D112" s="58">
        <v>55</v>
      </c>
      <c r="E112" s="58">
        <v>9</v>
      </c>
      <c r="F112" s="58">
        <v>47</v>
      </c>
      <c r="G112" s="58">
        <v>4</v>
      </c>
      <c r="H112" s="58">
        <v>57</v>
      </c>
      <c r="I112" s="8">
        <v>11</v>
      </c>
      <c r="J112" s="141"/>
      <c r="K112" s="145"/>
      <c r="L112" s="143">
        <f t="shared" si="19"/>
        <v>270</v>
      </c>
      <c r="M112" s="58">
        <f t="shared" si="19"/>
        <v>41</v>
      </c>
      <c r="N112" s="96">
        <f>L112+M112</f>
        <v>311</v>
      </c>
      <c r="O112" s="99"/>
      <c r="P112" s="9" t="s">
        <v>113</v>
      </c>
      <c r="Q112" s="28"/>
    </row>
    <row r="113" spans="1:17" ht="10.5">
      <c r="A113" s="29" t="s">
        <v>114</v>
      </c>
      <c r="B113" s="8"/>
      <c r="C113" s="11"/>
      <c r="D113" s="75" t="s">
        <v>24</v>
      </c>
      <c r="E113" s="11"/>
      <c r="F113" s="11"/>
      <c r="G113" s="11"/>
      <c r="H113" s="11"/>
      <c r="I113" s="11"/>
      <c r="J113" s="141"/>
      <c r="K113" s="145"/>
      <c r="L113" s="11"/>
      <c r="M113" s="11"/>
      <c r="N113" s="134"/>
      <c r="O113" s="69">
        <v>29</v>
      </c>
      <c r="P113" s="16">
        <v>9</v>
      </c>
      <c r="Q113" s="32">
        <f>O113+P113</f>
        <v>38</v>
      </c>
    </row>
    <row r="114" spans="1:17" ht="10.5">
      <c r="A114" s="29" t="s">
        <v>115</v>
      </c>
      <c r="B114" s="7"/>
      <c r="C114" s="76"/>
      <c r="D114" s="57" t="s">
        <v>24</v>
      </c>
      <c r="E114" s="9"/>
      <c r="F114" s="9"/>
      <c r="G114" s="9"/>
      <c r="H114" s="9"/>
      <c r="I114" s="9"/>
      <c r="J114" s="141"/>
      <c r="K114" s="145"/>
      <c r="L114" s="9"/>
      <c r="M114" s="9"/>
      <c r="N114" s="28"/>
      <c r="O114" s="69">
        <v>40</v>
      </c>
      <c r="P114" s="16">
        <v>8</v>
      </c>
      <c r="Q114" s="32">
        <f>O114+P114</f>
        <v>48</v>
      </c>
    </row>
    <row r="115" spans="1:17" ht="10.5">
      <c r="A115" s="27" t="s">
        <v>116</v>
      </c>
      <c r="B115" s="15">
        <v>32</v>
      </c>
      <c r="C115" s="15">
        <v>2</v>
      </c>
      <c r="D115" s="15">
        <v>33</v>
      </c>
      <c r="E115" s="15">
        <v>3</v>
      </c>
      <c r="F115" s="15">
        <v>32</v>
      </c>
      <c r="G115" s="15"/>
      <c r="H115" s="15">
        <v>24</v>
      </c>
      <c r="I115" s="10">
        <v>5</v>
      </c>
      <c r="J115" s="141"/>
      <c r="K115" s="145"/>
      <c r="L115" s="144">
        <f aca="true" t="shared" si="20" ref="L115:M117">B115+D115+F115+H115+J115</f>
        <v>121</v>
      </c>
      <c r="M115" s="15">
        <f t="shared" si="20"/>
        <v>10</v>
      </c>
      <c r="N115" s="30">
        <f>L115+M115</f>
        <v>131</v>
      </c>
      <c r="O115" s="99"/>
      <c r="P115" s="9" t="s">
        <v>117</v>
      </c>
      <c r="Q115" s="28"/>
    </row>
    <row r="116" spans="1:17" ht="10.5">
      <c r="A116" s="27" t="s">
        <v>118</v>
      </c>
      <c r="B116" s="16"/>
      <c r="C116" s="16"/>
      <c r="D116" s="16"/>
      <c r="E116" s="16"/>
      <c r="F116" s="16">
        <v>2</v>
      </c>
      <c r="G116" s="16"/>
      <c r="H116" s="16">
        <v>3</v>
      </c>
      <c r="I116" s="7"/>
      <c r="J116" s="141"/>
      <c r="K116" s="145"/>
      <c r="L116" s="14">
        <f t="shared" si="20"/>
        <v>5</v>
      </c>
      <c r="M116" s="16">
        <f t="shared" si="20"/>
        <v>0</v>
      </c>
      <c r="N116" s="32">
        <f>L116+M116</f>
        <v>5</v>
      </c>
      <c r="O116" s="99"/>
      <c r="P116" s="9" t="s">
        <v>119</v>
      </c>
      <c r="Q116" s="28"/>
    </row>
    <row r="117" spans="1:17" ht="10.5">
      <c r="A117" s="121" t="s">
        <v>120</v>
      </c>
      <c r="B117" s="58">
        <v>54</v>
      </c>
      <c r="C117" s="58">
        <v>46</v>
      </c>
      <c r="D117" s="58">
        <v>58</v>
      </c>
      <c r="E117" s="58">
        <v>37</v>
      </c>
      <c r="F117" s="58">
        <v>50</v>
      </c>
      <c r="G117" s="58">
        <v>35</v>
      </c>
      <c r="H117" s="58">
        <v>75</v>
      </c>
      <c r="I117" s="8">
        <v>46</v>
      </c>
      <c r="J117" s="141"/>
      <c r="K117" s="145"/>
      <c r="L117" s="143">
        <f t="shared" si="20"/>
        <v>237</v>
      </c>
      <c r="M117" s="58">
        <f t="shared" si="20"/>
        <v>164</v>
      </c>
      <c r="N117" s="96">
        <f>L117+M117</f>
        <v>401</v>
      </c>
      <c r="O117" s="69">
        <v>35</v>
      </c>
      <c r="P117" s="16">
        <v>14</v>
      </c>
      <c r="Q117" s="32">
        <f>O117+P117</f>
        <v>49</v>
      </c>
    </row>
    <row r="118" spans="1:17" ht="10.5">
      <c r="A118" s="29" t="s">
        <v>121</v>
      </c>
      <c r="B118" s="9"/>
      <c r="C118" s="76"/>
      <c r="D118" s="57" t="s">
        <v>24</v>
      </c>
      <c r="E118" s="9"/>
      <c r="F118" s="9"/>
      <c r="G118" s="9"/>
      <c r="H118" s="9"/>
      <c r="I118" s="9"/>
      <c r="J118" s="141"/>
      <c r="K118" s="145"/>
      <c r="L118" s="9"/>
      <c r="M118" s="9"/>
      <c r="N118" s="28"/>
      <c r="O118" s="69">
        <v>88</v>
      </c>
      <c r="P118" s="16">
        <v>20</v>
      </c>
      <c r="Q118" s="32">
        <f>O118+P118</f>
        <v>108</v>
      </c>
    </row>
    <row r="119" spans="1:17" ht="10.5">
      <c r="A119" s="39" t="s">
        <v>122</v>
      </c>
      <c r="B119" s="15">
        <v>48</v>
      </c>
      <c r="C119" s="15">
        <v>21</v>
      </c>
      <c r="D119" s="15">
        <v>67</v>
      </c>
      <c r="E119" s="15">
        <v>16</v>
      </c>
      <c r="F119" s="15">
        <v>78</v>
      </c>
      <c r="G119" s="15">
        <v>19</v>
      </c>
      <c r="H119" s="15">
        <v>102</v>
      </c>
      <c r="I119" s="10">
        <v>40</v>
      </c>
      <c r="J119" s="141"/>
      <c r="K119" s="145"/>
      <c r="L119" s="144">
        <f aca="true" t="shared" si="21" ref="L119:M122">B119+D119+F119+H119+J119</f>
        <v>295</v>
      </c>
      <c r="M119" s="15">
        <f t="shared" si="21"/>
        <v>96</v>
      </c>
      <c r="N119" s="30">
        <f>L119+M119</f>
        <v>391</v>
      </c>
      <c r="O119" s="99"/>
      <c r="P119" s="9" t="s">
        <v>123</v>
      </c>
      <c r="Q119" s="28"/>
    </row>
    <row r="120" spans="1:17" ht="10.5">
      <c r="A120" s="27" t="s">
        <v>124</v>
      </c>
      <c r="B120" s="16">
        <v>269</v>
      </c>
      <c r="C120" s="16">
        <v>24</v>
      </c>
      <c r="D120" s="16">
        <v>182</v>
      </c>
      <c r="E120" s="16">
        <v>22</v>
      </c>
      <c r="F120" s="16">
        <v>156</v>
      </c>
      <c r="G120" s="16">
        <v>18</v>
      </c>
      <c r="H120" s="16">
        <v>182</v>
      </c>
      <c r="I120" s="7">
        <v>19</v>
      </c>
      <c r="J120" s="141"/>
      <c r="K120" s="145"/>
      <c r="L120" s="14">
        <f t="shared" si="21"/>
        <v>789</v>
      </c>
      <c r="M120" s="16">
        <f t="shared" si="21"/>
        <v>83</v>
      </c>
      <c r="N120" s="32">
        <f>L120+M120</f>
        <v>872</v>
      </c>
      <c r="O120" s="99"/>
      <c r="P120" s="9" t="s">
        <v>125</v>
      </c>
      <c r="Q120" s="28"/>
    </row>
    <row r="121" spans="1:17" ht="10.5">
      <c r="A121" s="27" t="s">
        <v>126</v>
      </c>
      <c r="B121" s="16">
        <v>54</v>
      </c>
      <c r="C121" s="16">
        <v>5</v>
      </c>
      <c r="D121" s="16">
        <v>75</v>
      </c>
      <c r="E121" s="16">
        <v>6</v>
      </c>
      <c r="F121" s="16">
        <v>72</v>
      </c>
      <c r="G121" s="16">
        <v>10</v>
      </c>
      <c r="H121" s="16">
        <v>86</v>
      </c>
      <c r="I121" s="7">
        <v>14</v>
      </c>
      <c r="J121" s="141"/>
      <c r="K121" s="145"/>
      <c r="L121" s="14">
        <f t="shared" si="21"/>
        <v>287</v>
      </c>
      <c r="M121" s="16">
        <f t="shared" si="21"/>
        <v>35</v>
      </c>
      <c r="N121" s="32">
        <f>L121+M121</f>
        <v>322</v>
      </c>
      <c r="O121" s="99"/>
      <c r="P121" s="9" t="s">
        <v>123</v>
      </c>
      <c r="Q121" s="28"/>
    </row>
    <row r="122" spans="1:17" ht="10.5">
      <c r="A122" s="121" t="s">
        <v>127</v>
      </c>
      <c r="B122" s="58">
        <v>101</v>
      </c>
      <c r="C122" s="58">
        <v>2</v>
      </c>
      <c r="D122" s="58">
        <v>90</v>
      </c>
      <c r="E122" s="58">
        <v>6</v>
      </c>
      <c r="F122" s="58">
        <v>108</v>
      </c>
      <c r="G122" s="58">
        <v>10</v>
      </c>
      <c r="H122" s="58">
        <v>173</v>
      </c>
      <c r="I122" s="8">
        <v>21</v>
      </c>
      <c r="J122" s="141"/>
      <c r="K122" s="145"/>
      <c r="L122" s="143">
        <f t="shared" si="21"/>
        <v>472</v>
      </c>
      <c r="M122" s="58">
        <f t="shared" si="21"/>
        <v>39</v>
      </c>
      <c r="N122" s="96">
        <f>L122+M122</f>
        <v>511</v>
      </c>
      <c r="O122" s="99"/>
      <c r="P122" s="9" t="s">
        <v>125</v>
      </c>
      <c r="Q122" s="28"/>
    </row>
    <row r="123" spans="1:17" ht="10.5">
      <c r="A123" s="29" t="s">
        <v>128</v>
      </c>
      <c r="B123" s="9"/>
      <c r="C123" s="76"/>
      <c r="D123" s="57" t="s">
        <v>24</v>
      </c>
      <c r="E123" s="9"/>
      <c r="F123" s="9"/>
      <c r="G123" s="9"/>
      <c r="H123" s="9"/>
      <c r="I123" s="9"/>
      <c r="J123" s="141"/>
      <c r="K123" s="145"/>
      <c r="L123" s="9"/>
      <c r="M123" s="9"/>
      <c r="N123" s="28"/>
      <c r="O123" s="69">
        <v>199</v>
      </c>
      <c r="P123" s="16">
        <v>52</v>
      </c>
      <c r="Q123" s="32">
        <f>O123+P123</f>
        <v>251</v>
      </c>
    </row>
    <row r="124" spans="1:17" ht="10.5">
      <c r="A124" s="39" t="s">
        <v>129</v>
      </c>
      <c r="B124" s="15"/>
      <c r="C124" s="15"/>
      <c r="D124" s="15">
        <v>1</v>
      </c>
      <c r="E124" s="15"/>
      <c r="F124" s="15"/>
      <c r="G124" s="15"/>
      <c r="H124" s="15">
        <v>2</v>
      </c>
      <c r="I124" s="10"/>
      <c r="J124" s="141"/>
      <c r="K124" s="145"/>
      <c r="L124" s="144">
        <f>B124+D124+F124+H124+J124</f>
        <v>3</v>
      </c>
      <c r="M124" s="15">
        <f>C124+E124+G124+I124+K124</f>
        <v>0</v>
      </c>
      <c r="N124" s="30">
        <f>L124+M124</f>
        <v>3</v>
      </c>
      <c r="O124" s="68"/>
      <c r="P124" s="57" t="s">
        <v>18</v>
      </c>
      <c r="Q124" s="28"/>
    </row>
    <row r="125" spans="1:17" ht="10.5">
      <c r="A125" s="121" t="s">
        <v>130</v>
      </c>
      <c r="B125" s="58">
        <v>2</v>
      </c>
      <c r="C125" s="58">
        <v>1</v>
      </c>
      <c r="D125" s="58">
        <v>1</v>
      </c>
      <c r="E125" s="58">
        <v>4</v>
      </c>
      <c r="F125" s="58">
        <v>4</v>
      </c>
      <c r="G125" s="58">
        <v>1</v>
      </c>
      <c r="H125" s="58">
        <v>3</v>
      </c>
      <c r="I125" s="8">
        <v>4</v>
      </c>
      <c r="J125" s="141"/>
      <c r="K125" s="145"/>
      <c r="L125" s="143">
        <f>B125+D125+F125+H125+J125</f>
        <v>10</v>
      </c>
      <c r="M125" s="58">
        <f>C125+E125+G125+I125+K125</f>
        <v>10</v>
      </c>
      <c r="N125" s="96">
        <f>L125+M125</f>
        <v>20</v>
      </c>
      <c r="O125" s="68"/>
      <c r="P125" s="57" t="s">
        <v>18</v>
      </c>
      <c r="Q125" s="28"/>
    </row>
    <row r="126" spans="1:17" ht="10.5">
      <c r="A126" s="29" t="s">
        <v>131</v>
      </c>
      <c r="B126" s="9"/>
      <c r="C126" s="76"/>
      <c r="D126" s="57" t="s">
        <v>24</v>
      </c>
      <c r="E126" s="9"/>
      <c r="F126" s="9"/>
      <c r="G126" s="9"/>
      <c r="H126" s="9"/>
      <c r="I126" s="9"/>
      <c r="J126" s="141"/>
      <c r="K126" s="145"/>
      <c r="L126" s="9"/>
      <c r="M126" s="9"/>
      <c r="N126" s="28"/>
      <c r="O126" s="69">
        <v>64</v>
      </c>
      <c r="P126" s="16">
        <v>9</v>
      </c>
      <c r="Q126" s="32">
        <f>O126+P126</f>
        <v>73</v>
      </c>
    </row>
    <row r="127" spans="1:17" ht="10.5">
      <c r="A127" s="39" t="s">
        <v>132</v>
      </c>
      <c r="B127" s="15">
        <v>18</v>
      </c>
      <c r="C127" s="15">
        <v>15</v>
      </c>
      <c r="D127" s="15">
        <v>34</v>
      </c>
      <c r="E127" s="15">
        <v>11</v>
      </c>
      <c r="F127" s="15">
        <v>30</v>
      </c>
      <c r="G127" s="15">
        <v>28</v>
      </c>
      <c r="H127" s="15">
        <v>59</v>
      </c>
      <c r="I127" s="10">
        <v>21</v>
      </c>
      <c r="J127" s="141"/>
      <c r="K127" s="145"/>
      <c r="L127" s="144">
        <f>B127+D127+F127+H127+J127</f>
        <v>141</v>
      </c>
      <c r="M127" s="15">
        <f>C127+E127+G127+I127+K127</f>
        <v>75</v>
      </c>
      <c r="N127" s="30">
        <f>L127+M127</f>
        <v>216</v>
      </c>
      <c r="O127" s="99"/>
      <c r="P127" s="9" t="s">
        <v>133</v>
      </c>
      <c r="Q127" s="28"/>
    </row>
    <row r="128" spans="1:17" ht="10.5">
      <c r="A128" s="121" t="s">
        <v>134</v>
      </c>
      <c r="B128" s="58">
        <v>16</v>
      </c>
      <c r="C128" s="58">
        <v>7</v>
      </c>
      <c r="D128" s="58">
        <v>18</v>
      </c>
      <c r="E128" s="58">
        <v>7</v>
      </c>
      <c r="F128" s="58">
        <v>11</v>
      </c>
      <c r="G128" s="58">
        <v>7</v>
      </c>
      <c r="H128" s="58">
        <v>12</v>
      </c>
      <c r="I128" s="8">
        <v>2</v>
      </c>
      <c r="J128" s="141"/>
      <c r="K128" s="145"/>
      <c r="L128" s="143">
        <f>B128+D128+F128+H128+J128</f>
        <v>57</v>
      </c>
      <c r="M128" s="58">
        <f>C128+E128+G128+I128+K128</f>
        <v>23</v>
      </c>
      <c r="N128" s="96">
        <f>L128+M128</f>
        <v>80</v>
      </c>
      <c r="O128" s="68"/>
      <c r="P128" s="57" t="s">
        <v>18</v>
      </c>
      <c r="Q128" s="28"/>
    </row>
    <row r="129" spans="1:17" ht="10.5">
      <c r="A129" s="29" t="s">
        <v>135</v>
      </c>
      <c r="B129" s="9"/>
      <c r="C129" s="76"/>
      <c r="D129" s="57" t="s">
        <v>24</v>
      </c>
      <c r="E129" s="9"/>
      <c r="F129" s="9"/>
      <c r="G129" s="9"/>
      <c r="H129" s="9"/>
      <c r="I129" s="9"/>
      <c r="J129" s="141"/>
      <c r="K129" s="145"/>
      <c r="L129" s="9"/>
      <c r="M129" s="9"/>
      <c r="N129" s="28"/>
      <c r="O129" s="69">
        <v>49</v>
      </c>
      <c r="P129" s="16">
        <v>17</v>
      </c>
      <c r="Q129" s="32">
        <f>O129+P129</f>
        <v>66</v>
      </c>
    </row>
    <row r="130" spans="1:17" ht="10.5">
      <c r="A130" s="135" t="s">
        <v>136</v>
      </c>
      <c r="B130" s="61">
        <v>188</v>
      </c>
      <c r="C130" s="61">
        <v>22</v>
      </c>
      <c r="D130" s="61">
        <v>189</v>
      </c>
      <c r="E130" s="61">
        <v>31</v>
      </c>
      <c r="F130" s="61">
        <v>211</v>
      </c>
      <c r="G130" s="61">
        <v>18</v>
      </c>
      <c r="H130" s="61">
        <v>232</v>
      </c>
      <c r="I130" s="141">
        <v>16</v>
      </c>
      <c r="J130" s="141"/>
      <c r="K130" s="145"/>
      <c r="L130" s="145">
        <f>B130+D130+F130+H130+J130</f>
        <v>820</v>
      </c>
      <c r="M130" s="61">
        <f>C130+E130+G130+I130+K130</f>
        <v>87</v>
      </c>
      <c r="N130" s="136">
        <f>L130+M130</f>
        <v>907</v>
      </c>
      <c r="O130" s="95">
        <v>93</v>
      </c>
      <c r="P130" s="58">
        <v>11</v>
      </c>
      <c r="Q130" s="96">
        <f>O130+P130</f>
        <v>104</v>
      </c>
    </row>
    <row r="131" spans="1:17" ht="10.5">
      <c r="A131" s="27" t="s">
        <v>137</v>
      </c>
      <c r="B131" s="16"/>
      <c r="C131" s="16"/>
      <c r="D131" s="16">
        <v>1</v>
      </c>
      <c r="E131" s="16"/>
      <c r="F131" s="16"/>
      <c r="G131" s="16"/>
      <c r="H131" s="16">
        <v>3</v>
      </c>
      <c r="I131" s="16"/>
      <c r="J131" s="141"/>
      <c r="K131" s="145"/>
      <c r="L131" s="16">
        <f>B131+D131+F131+H131+J131</f>
        <v>4</v>
      </c>
      <c r="M131" s="16">
        <f>C131+E131+G131+I131+K131</f>
        <v>0</v>
      </c>
      <c r="N131" s="32">
        <f>L131+M131</f>
        <v>4</v>
      </c>
      <c r="O131" s="14"/>
      <c r="P131" s="60" t="s">
        <v>18</v>
      </c>
      <c r="Q131" s="32"/>
    </row>
    <row r="132" spans="1:17" ht="11.25" thickBot="1">
      <c r="A132" s="43" t="s">
        <v>243</v>
      </c>
      <c r="B132" s="49"/>
      <c r="C132" s="49"/>
      <c r="D132" s="57" t="s">
        <v>24</v>
      </c>
      <c r="E132" s="49"/>
      <c r="F132" s="49"/>
      <c r="G132" s="49"/>
      <c r="H132" s="49"/>
      <c r="I132" s="49"/>
      <c r="J132" s="93"/>
      <c r="K132" s="93"/>
      <c r="L132" s="49"/>
      <c r="M132" s="49"/>
      <c r="N132" s="48"/>
      <c r="O132" s="98">
        <v>28</v>
      </c>
      <c r="P132" s="103">
        <v>7</v>
      </c>
      <c r="Q132" s="50">
        <f>+O132+P132</f>
        <v>35</v>
      </c>
    </row>
    <row r="133" spans="1:17" ht="15.75" customHeight="1">
      <c r="A133" s="45" t="s">
        <v>60</v>
      </c>
      <c r="B133" s="55">
        <f aca="true" t="shared" si="22" ref="B133:M133">SUM(B110:B132)</f>
        <v>1166</v>
      </c>
      <c r="C133" s="55">
        <f t="shared" si="22"/>
        <v>211</v>
      </c>
      <c r="D133" s="55">
        <f t="shared" si="22"/>
        <v>835</v>
      </c>
      <c r="E133" s="55">
        <f t="shared" si="22"/>
        <v>171</v>
      </c>
      <c r="F133" s="55">
        <f t="shared" si="22"/>
        <v>805</v>
      </c>
      <c r="G133" s="55">
        <f t="shared" si="22"/>
        <v>153</v>
      </c>
      <c r="H133" s="55">
        <f t="shared" si="22"/>
        <v>1015</v>
      </c>
      <c r="I133" s="55">
        <f t="shared" si="22"/>
        <v>201</v>
      </c>
      <c r="J133" s="55">
        <f t="shared" si="22"/>
        <v>33</v>
      </c>
      <c r="K133" s="55">
        <f t="shared" si="22"/>
        <v>14</v>
      </c>
      <c r="L133" s="55">
        <f t="shared" si="22"/>
        <v>3854</v>
      </c>
      <c r="M133" s="55">
        <f t="shared" si="22"/>
        <v>750</v>
      </c>
      <c r="N133" s="46"/>
      <c r="O133" s="97">
        <f>SUM(O110:O132)</f>
        <v>625</v>
      </c>
      <c r="P133" s="15">
        <f>SUM(P110:P132)</f>
        <v>147</v>
      </c>
      <c r="Q133" s="30"/>
    </row>
    <row r="134" spans="1:17" ht="15.75" customHeight="1" thickBot="1">
      <c r="A134" s="34" t="s">
        <v>138</v>
      </c>
      <c r="B134" s="72"/>
      <c r="C134" s="65">
        <f>B133+C133</f>
        <v>1377</v>
      </c>
      <c r="D134" s="72"/>
      <c r="E134" s="65">
        <f>D133+E133</f>
        <v>1006</v>
      </c>
      <c r="F134" s="72"/>
      <c r="G134" s="65">
        <f>F133+G133</f>
        <v>958</v>
      </c>
      <c r="H134" s="72"/>
      <c r="I134" s="65">
        <f>H133+I133</f>
        <v>1216</v>
      </c>
      <c r="J134" s="72"/>
      <c r="K134" s="65">
        <f>J133+K133</f>
        <v>47</v>
      </c>
      <c r="L134" s="72"/>
      <c r="M134" s="65">
        <f>L133+M133</f>
        <v>4604</v>
      </c>
      <c r="N134" s="41">
        <f>SUM(N110:N131)</f>
        <v>4604</v>
      </c>
      <c r="O134" s="73"/>
      <c r="P134" s="65">
        <f>O133+P133</f>
        <v>772</v>
      </c>
      <c r="Q134" s="40">
        <f>SUM(Q110:Q132)</f>
        <v>772</v>
      </c>
    </row>
    <row r="135" spans="2:13" ht="10.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</row>
    <row r="136" spans="1:17" ht="10.5">
      <c r="A136" s="2" t="s">
        <v>0</v>
      </c>
      <c r="H136" s="17" t="s">
        <v>270</v>
      </c>
      <c r="Q136" s="12" t="s">
        <v>108</v>
      </c>
    </row>
    <row r="137" ht="10.5">
      <c r="A137" s="2" t="s">
        <v>3</v>
      </c>
    </row>
    <row r="138" ht="10.5">
      <c r="Q138" s="13"/>
    </row>
    <row r="139" ht="11.25" thickBot="1"/>
    <row r="140" spans="1:17" ht="10.5">
      <c r="A140" s="23" t="s">
        <v>140</v>
      </c>
      <c r="B140" s="159" t="s">
        <v>6</v>
      </c>
      <c r="C140" s="159"/>
      <c r="D140" s="159" t="s">
        <v>7</v>
      </c>
      <c r="E140" s="159"/>
      <c r="F140" s="159" t="s">
        <v>8</v>
      </c>
      <c r="G140" s="159"/>
      <c r="H140" s="159" t="s">
        <v>9</v>
      </c>
      <c r="I140" s="159"/>
      <c r="J140" s="159" t="s">
        <v>10</v>
      </c>
      <c r="K140" s="159"/>
      <c r="L140" s="159" t="s">
        <v>11</v>
      </c>
      <c r="M140" s="159"/>
      <c r="N140" s="160"/>
      <c r="O140" s="161" t="s">
        <v>12</v>
      </c>
      <c r="P140" s="159"/>
      <c r="Q140" s="160"/>
    </row>
    <row r="141" spans="1:17" ht="11.25" thickBot="1">
      <c r="A141" s="26" t="s">
        <v>141</v>
      </c>
      <c r="B141" s="87" t="s">
        <v>14</v>
      </c>
      <c r="C141" s="87" t="s">
        <v>15</v>
      </c>
      <c r="D141" s="87" t="s">
        <v>14</v>
      </c>
      <c r="E141" s="87" t="s">
        <v>15</v>
      </c>
      <c r="F141" s="87" t="s">
        <v>14</v>
      </c>
      <c r="G141" s="87" t="s">
        <v>15</v>
      </c>
      <c r="H141" s="87" t="s">
        <v>14</v>
      </c>
      <c r="I141" s="87" t="s">
        <v>15</v>
      </c>
      <c r="J141" s="87" t="s">
        <v>14</v>
      </c>
      <c r="K141" s="87" t="s">
        <v>15</v>
      </c>
      <c r="L141" s="87" t="s">
        <v>14</v>
      </c>
      <c r="M141" s="87" t="s">
        <v>15</v>
      </c>
      <c r="N141" s="88" t="s">
        <v>16</v>
      </c>
      <c r="O141" s="54" t="s">
        <v>14</v>
      </c>
      <c r="P141" s="41" t="s">
        <v>15</v>
      </c>
      <c r="Q141" s="40" t="s">
        <v>16</v>
      </c>
    </row>
    <row r="142" spans="1:17" ht="22.5" customHeight="1">
      <c r="A142" s="127" t="s">
        <v>142</v>
      </c>
      <c r="B142" s="46"/>
      <c r="C142" s="102"/>
      <c r="D142" s="102"/>
      <c r="E142" s="102"/>
      <c r="F142" s="102"/>
      <c r="G142" s="102"/>
      <c r="H142" s="102"/>
      <c r="I142" s="142"/>
      <c r="J142" s="55">
        <v>3</v>
      </c>
      <c r="K142" s="55">
        <v>11</v>
      </c>
      <c r="L142" s="55">
        <f aca="true" t="shared" si="23" ref="L142:M148">B142+D142+F142+H142+J142</f>
        <v>3</v>
      </c>
      <c r="M142" s="55">
        <f t="shared" si="23"/>
        <v>11</v>
      </c>
      <c r="N142" s="51">
        <f aca="true" t="shared" si="24" ref="N142:N148">L142+M142</f>
        <v>14</v>
      </c>
      <c r="O142" s="85"/>
      <c r="P142" s="86" t="s">
        <v>18</v>
      </c>
      <c r="Q142" s="25"/>
    </row>
    <row r="143" spans="1:17" ht="22.5" customHeight="1">
      <c r="A143" s="128" t="s">
        <v>143</v>
      </c>
      <c r="B143" s="16"/>
      <c r="C143" s="16">
        <v>10</v>
      </c>
      <c r="D143" s="16">
        <v>1</v>
      </c>
      <c r="E143" s="16">
        <v>4</v>
      </c>
      <c r="F143" s="16"/>
      <c r="G143" s="16">
        <v>6</v>
      </c>
      <c r="H143" s="16"/>
      <c r="I143" s="7"/>
      <c r="J143" s="8"/>
      <c r="K143" s="143"/>
      <c r="L143" s="14">
        <f t="shared" si="23"/>
        <v>1</v>
      </c>
      <c r="M143" s="16">
        <f t="shared" si="23"/>
        <v>20</v>
      </c>
      <c r="N143" s="32">
        <f t="shared" si="24"/>
        <v>21</v>
      </c>
      <c r="O143" s="69">
        <v>1</v>
      </c>
      <c r="P143" s="74">
        <v>17</v>
      </c>
      <c r="Q143" s="32">
        <f>O143+P143</f>
        <v>18</v>
      </c>
    </row>
    <row r="144" spans="1:17" ht="22.5" customHeight="1">
      <c r="A144" s="128" t="s">
        <v>144</v>
      </c>
      <c r="B144" s="16">
        <v>2</v>
      </c>
      <c r="C144" s="16">
        <v>76</v>
      </c>
      <c r="D144" s="16">
        <v>4</v>
      </c>
      <c r="E144" s="16">
        <v>71</v>
      </c>
      <c r="F144" s="16">
        <v>2</v>
      </c>
      <c r="G144" s="16">
        <v>66</v>
      </c>
      <c r="H144" s="16">
        <v>3</v>
      </c>
      <c r="I144" s="7">
        <v>65</v>
      </c>
      <c r="J144" s="141"/>
      <c r="K144" s="145"/>
      <c r="L144" s="14">
        <f t="shared" si="23"/>
        <v>11</v>
      </c>
      <c r="M144" s="16">
        <f t="shared" si="23"/>
        <v>278</v>
      </c>
      <c r="N144" s="32">
        <f t="shared" si="24"/>
        <v>289</v>
      </c>
      <c r="O144" s="92"/>
      <c r="P144" s="77" t="s">
        <v>18</v>
      </c>
      <c r="Q144" s="89"/>
    </row>
    <row r="145" spans="1:17" ht="22.5" customHeight="1">
      <c r="A145" s="128" t="s">
        <v>145</v>
      </c>
      <c r="B145" s="16">
        <v>1</v>
      </c>
      <c r="C145" s="16">
        <v>28</v>
      </c>
      <c r="D145" s="16">
        <v>6</v>
      </c>
      <c r="E145" s="16">
        <v>41</v>
      </c>
      <c r="F145" s="16">
        <v>3</v>
      </c>
      <c r="G145" s="16">
        <v>77</v>
      </c>
      <c r="H145" s="16">
        <v>8</v>
      </c>
      <c r="I145" s="7">
        <v>91</v>
      </c>
      <c r="J145" s="141"/>
      <c r="K145" s="145"/>
      <c r="L145" s="14">
        <f t="shared" si="23"/>
        <v>18</v>
      </c>
      <c r="M145" s="16">
        <f t="shared" si="23"/>
        <v>237</v>
      </c>
      <c r="N145" s="32">
        <f t="shared" si="24"/>
        <v>255</v>
      </c>
      <c r="O145" s="92"/>
      <c r="P145" s="77" t="s">
        <v>18</v>
      </c>
      <c r="Q145" s="89"/>
    </row>
    <row r="146" spans="1:17" ht="22.5" customHeight="1">
      <c r="A146" s="128" t="s">
        <v>146</v>
      </c>
      <c r="B146" s="16"/>
      <c r="C146" s="16">
        <v>27</v>
      </c>
      <c r="D146" s="16"/>
      <c r="E146" s="16">
        <v>19</v>
      </c>
      <c r="F146" s="16">
        <v>3</v>
      </c>
      <c r="G146" s="16">
        <v>33</v>
      </c>
      <c r="H146" s="16">
        <v>5</v>
      </c>
      <c r="I146" s="7">
        <v>55</v>
      </c>
      <c r="J146" s="141"/>
      <c r="K146" s="145"/>
      <c r="L146" s="14">
        <f t="shared" si="23"/>
        <v>8</v>
      </c>
      <c r="M146" s="16">
        <f t="shared" si="23"/>
        <v>134</v>
      </c>
      <c r="N146" s="32">
        <f t="shared" si="24"/>
        <v>142</v>
      </c>
      <c r="O146" s="92"/>
      <c r="P146" s="77" t="s">
        <v>18</v>
      </c>
      <c r="Q146" s="89"/>
    </row>
    <row r="147" spans="1:17" ht="22.5" customHeight="1">
      <c r="A147" s="128" t="s">
        <v>147</v>
      </c>
      <c r="B147" s="16"/>
      <c r="C147" s="16">
        <v>8</v>
      </c>
      <c r="D147" s="16"/>
      <c r="E147" s="16">
        <v>20</v>
      </c>
      <c r="F147" s="16"/>
      <c r="G147" s="16">
        <v>14</v>
      </c>
      <c r="H147" s="16">
        <v>1</v>
      </c>
      <c r="I147" s="7">
        <v>40</v>
      </c>
      <c r="J147" s="141"/>
      <c r="K147" s="145"/>
      <c r="L147" s="14">
        <f t="shared" si="23"/>
        <v>1</v>
      </c>
      <c r="M147" s="16">
        <f t="shared" si="23"/>
        <v>82</v>
      </c>
      <c r="N147" s="32">
        <f t="shared" si="24"/>
        <v>83</v>
      </c>
      <c r="O147" s="92"/>
      <c r="P147" s="77" t="s">
        <v>18</v>
      </c>
      <c r="Q147" s="89"/>
    </row>
    <row r="148" spans="1:17" ht="22.5" customHeight="1">
      <c r="A148" s="129" t="s">
        <v>148</v>
      </c>
      <c r="B148" s="58"/>
      <c r="C148" s="58">
        <v>8</v>
      </c>
      <c r="D148" s="58"/>
      <c r="E148" s="58">
        <v>10</v>
      </c>
      <c r="F148" s="58"/>
      <c r="G148" s="58">
        <v>12</v>
      </c>
      <c r="H148" s="58">
        <v>1</v>
      </c>
      <c r="I148" s="8">
        <v>19</v>
      </c>
      <c r="J148" s="141"/>
      <c r="K148" s="145"/>
      <c r="L148" s="143">
        <f t="shared" si="23"/>
        <v>1</v>
      </c>
      <c r="M148" s="58">
        <f t="shared" si="23"/>
        <v>49</v>
      </c>
      <c r="N148" s="96">
        <f t="shared" si="24"/>
        <v>50</v>
      </c>
      <c r="O148" s="92"/>
      <c r="P148" s="77" t="s">
        <v>18</v>
      </c>
      <c r="Q148" s="89"/>
    </row>
    <row r="149" spans="1:17" ht="22.5" customHeight="1">
      <c r="A149" s="130" t="s">
        <v>149</v>
      </c>
      <c r="B149" s="9"/>
      <c r="C149" s="9"/>
      <c r="D149" s="57"/>
      <c r="E149" s="9"/>
      <c r="F149" s="9" t="s">
        <v>24</v>
      </c>
      <c r="G149" s="9"/>
      <c r="H149" s="9"/>
      <c r="I149" s="9"/>
      <c r="J149" s="141"/>
      <c r="K149" s="145"/>
      <c r="L149" s="9"/>
      <c r="M149" s="9"/>
      <c r="N149" s="28"/>
      <c r="O149" s="69">
        <v>1</v>
      </c>
      <c r="P149" s="16">
        <v>18</v>
      </c>
      <c r="Q149" s="32">
        <f>O149+P149</f>
        <v>19</v>
      </c>
    </row>
    <row r="150" spans="1:17" ht="22.5" customHeight="1">
      <c r="A150" s="131" t="s">
        <v>150</v>
      </c>
      <c r="B150" s="15"/>
      <c r="C150" s="15">
        <v>2</v>
      </c>
      <c r="D150" s="15"/>
      <c r="E150" s="15"/>
      <c r="F150" s="15"/>
      <c r="G150" s="15">
        <v>5</v>
      </c>
      <c r="H150" s="15">
        <v>2</v>
      </c>
      <c r="I150" s="10">
        <v>10</v>
      </c>
      <c r="J150" s="141"/>
      <c r="K150" s="145"/>
      <c r="L150" s="144">
        <f aca="true" t="shared" si="25" ref="L150:M152">B150+D150+F150+H150+J150</f>
        <v>2</v>
      </c>
      <c r="M150" s="15">
        <f t="shared" si="25"/>
        <v>17</v>
      </c>
      <c r="N150" s="30">
        <f>L150+M150</f>
        <v>19</v>
      </c>
      <c r="O150" s="92"/>
      <c r="P150" s="77" t="s">
        <v>18</v>
      </c>
      <c r="Q150" s="89"/>
    </row>
    <row r="151" spans="1:17" ht="22.5" customHeight="1">
      <c r="A151" s="128" t="s">
        <v>151</v>
      </c>
      <c r="B151" s="16">
        <v>1</v>
      </c>
      <c r="C151" s="16">
        <v>5</v>
      </c>
      <c r="D151" s="16"/>
      <c r="E151" s="16">
        <v>8</v>
      </c>
      <c r="F151" s="16">
        <v>3</v>
      </c>
      <c r="G151" s="16">
        <v>12</v>
      </c>
      <c r="H151" s="16">
        <v>2</v>
      </c>
      <c r="I151" s="7">
        <v>17</v>
      </c>
      <c r="J151" s="141"/>
      <c r="K151" s="145"/>
      <c r="L151" s="14">
        <f t="shared" si="25"/>
        <v>6</v>
      </c>
      <c r="M151" s="16">
        <f t="shared" si="25"/>
        <v>42</v>
      </c>
      <c r="N151" s="32">
        <f>L151+M151</f>
        <v>48</v>
      </c>
      <c r="O151" s="92"/>
      <c r="P151" s="77" t="s">
        <v>18</v>
      </c>
      <c r="Q151" s="89"/>
    </row>
    <row r="152" spans="1:17" ht="22.5" customHeight="1">
      <c r="A152" s="128" t="s">
        <v>152</v>
      </c>
      <c r="B152" s="16"/>
      <c r="C152" s="16"/>
      <c r="D152" s="16"/>
      <c r="E152" s="16">
        <v>1</v>
      </c>
      <c r="F152" s="16"/>
      <c r="G152" s="16"/>
      <c r="H152" s="16"/>
      <c r="I152" s="7">
        <v>2</v>
      </c>
      <c r="J152" s="141"/>
      <c r="K152" s="145"/>
      <c r="L152" s="14">
        <f t="shared" si="25"/>
        <v>0</v>
      </c>
      <c r="M152" s="16">
        <f t="shared" si="25"/>
        <v>3</v>
      </c>
      <c r="N152" s="32">
        <f>L152+M152</f>
        <v>3</v>
      </c>
      <c r="O152" s="69">
        <v>8</v>
      </c>
      <c r="P152" s="16">
        <v>27</v>
      </c>
      <c r="Q152" s="32">
        <f>O152+P152</f>
        <v>35</v>
      </c>
    </row>
    <row r="153" spans="1:17" ht="22.5" customHeight="1">
      <c r="A153" s="128" t="s">
        <v>153</v>
      </c>
      <c r="B153" s="16">
        <v>8</v>
      </c>
      <c r="C153" s="16">
        <v>15</v>
      </c>
      <c r="D153" s="16">
        <v>11</v>
      </c>
      <c r="E153" s="16">
        <v>15</v>
      </c>
      <c r="F153" s="16">
        <v>19</v>
      </c>
      <c r="G153" s="16">
        <v>36</v>
      </c>
      <c r="H153" s="16">
        <v>26</v>
      </c>
      <c r="I153" s="7">
        <v>30</v>
      </c>
      <c r="J153" s="141"/>
      <c r="K153" s="145"/>
      <c r="L153" s="14">
        <f aca="true" t="shared" si="26" ref="L153:M158">B153+D153+F153+H153+J153</f>
        <v>64</v>
      </c>
      <c r="M153" s="16">
        <f t="shared" si="26"/>
        <v>96</v>
      </c>
      <c r="N153" s="32">
        <f aca="true" t="shared" si="27" ref="N153:N158">L153+M153</f>
        <v>160</v>
      </c>
      <c r="O153" s="97">
        <v>9</v>
      </c>
      <c r="P153" s="15">
        <v>8</v>
      </c>
      <c r="Q153" s="30">
        <f>O153+P153</f>
        <v>17</v>
      </c>
    </row>
    <row r="154" spans="1:17" ht="22.5" customHeight="1">
      <c r="A154" s="128" t="s">
        <v>154</v>
      </c>
      <c r="B154" s="16"/>
      <c r="C154" s="16">
        <v>1</v>
      </c>
      <c r="D154" s="16"/>
      <c r="E154" s="16">
        <v>1</v>
      </c>
      <c r="F154" s="16">
        <v>1</v>
      </c>
      <c r="G154" s="16">
        <v>2</v>
      </c>
      <c r="H154" s="16"/>
      <c r="I154" s="7">
        <v>6</v>
      </c>
      <c r="J154" s="141"/>
      <c r="K154" s="145"/>
      <c r="L154" s="14">
        <f t="shared" si="26"/>
        <v>1</v>
      </c>
      <c r="M154" s="16">
        <f t="shared" si="26"/>
        <v>10</v>
      </c>
      <c r="N154" s="32">
        <f t="shared" si="27"/>
        <v>11</v>
      </c>
      <c r="O154" s="92"/>
      <c r="P154" s="77" t="s">
        <v>18</v>
      </c>
      <c r="Q154" s="89"/>
    </row>
    <row r="155" spans="1:17" ht="22.5" customHeight="1">
      <c r="A155" s="128" t="s">
        <v>155</v>
      </c>
      <c r="B155" s="16"/>
      <c r="C155" s="16">
        <v>1</v>
      </c>
      <c r="D155" s="16"/>
      <c r="E155" s="16">
        <v>3</v>
      </c>
      <c r="F155" s="16"/>
      <c r="G155" s="16">
        <v>1</v>
      </c>
      <c r="H155" s="16">
        <v>1</v>
      </c>
      <c r="I155" s="7">
        <v>3</v>
      </c>
      <c r="J155" s="141"/>
      <c r="K155" s="145"/>
      <c r="L155" s="14">
        <f t="shared" si="26"/>
        <v>1</v>
      </c>
      <c r="M155" s="16">
        <f t="shared" si="26"/>
        <v>8</v>
      </c>
      <c r="N155" s="32">
        <f t="shared" si="27"/>
        <v>9</v>
      </c>
      <c r="O155" s="69">
        <v>28</v>
      </c>
      <c r="P155" s="16">
        <v>82</v>
      </c>
      <c r="Q155" s="32">
        <f>O155+P155</f>
        <v>110</v>
      </c>
    </row>
    <row r="156" spans="1:17" ht="22.5" customHeight="1">
      <c r="A156" s="132" t="s">
        <v>156</v>
      </c>
      <c r="B156" s="16"/>
      <c r="C156" s="16">
        <v>3</v>
      </c>
      <c r="D156" s="16"/>
      <c r="E156" s="16">
        <v>6</v>
      </c>
      <c r="F156" s="16">
        <v>2</v>
      </c>
      <c r="G156" s="16">
        <v>3</v>
      </c>
      <c r="H156" s="16"/>
      <c r="I156" s="7">
        <v>6</v>
      </c>
      <c r="J156" s="141"/>
      <c r="K156" s="145"/>
      <c r="L156" s="14">
        <f t="shared" si="26"/>
        <v>2</v>
      </c>
      <c r="M156" s="16">
        <f t="shared" si="26"/>
        <v>18</v>
      </c>
      <c r="N156" s="32">
        <f t="shared" si="27"/>
        <v>20</v>
      </c>
      <c r="O156" s="92"/>
      <c r="P156" s="20" t="s">
        <v>18</v>
      </c>
      <c r="Q156" s="89"/>
    </row>
    <row r="157" spans="1:17" ht="22.5" customHeight="1">
      <c r="A157" s="128" t="s">
        <v>157</v>
      </c>
      <c r="B157" s="16"/>
      <c r="C157" s="16"/>
      <c r="D157" s="16"/>
      <c r="E157" s="16"/>
      <c r="F157" s="16"/>
      <c r="G157" s="16"/>
      <c r="H157" s="16"/>
      <c r="I157" s="7">
        <v>3</v>
      </c>
      <c r="J157" s="141"/>
      <c r="K157" s="145"/>
      <c r="L157" s="14">
        <f t="shared" si="26"/>
        <v>0</v>
      </c>
      <c r="M157" s="16">
        <f t="shared" si="26"/>
        <v>3</v>
      </c>
      <c r="N157" s="32">
        <f t="shared" si="27"/>
        <v>3</v>
      </c>
      <c r="O157" s="92"/>
      <c r="P157" s="77" t="s">
        <v>18</v>
      </c>
      <c r="Q157" s="89"/>
    </row>
    <row r="158" spans="1:17" ht="22.5" customHeight="1" thickBot="1">
      <c r="A158" s="133" t="s">
        <v>158</v>
      </c>
      <c r="B158" s="63"/>
      <c r="C158" s="63">
        <v>2</v>
      </c>
      <c r="D158" s="63"/>
      <c r="E158" s="63"/>
      <c r="F158" s="63"/>
      <c r="G158" s="63"/>
      <c r="H158" s="63"/>
      <c r="I158" s="146"/>
      <c r="J158" s="148"/>
      <c r="K158" s="149"/>
      <c r="L158" s="103">
        <f t="shared" si="26"/>
        <v>0</v>
      </c>
      <c r="M158" s="63">
        <f t="shared" si="26"/>
        <v>2</v>
      </c>
      <c r="N158" s="50">
        <f t="shared" si="27"/>
        <v>2</v>
      </c>
      <c r="O158" s="98">
        <v>1</v>
      </c>
      <c r="P158" s="63">
        <v>28</v>
      </c>
      <c r="Q158" s="50">
        <f>O158+P158</f>
        <v>29</v>
      </c>
    </row>
    <row r="159" spans="1:17" ht="16.5" customHeight="1">
      <c r="A159" s="45" t="s">
        <v>60</v>
      </c>
      <c r="B159" s="55">
        <f aca="true" t="shared" si="28" ref="B159:M159">SUM(B142:B158)</f>
        <v>12</v>
      </c>
      <c r="C159" s="55">
        <f t="shared" si="28"/>
        <v>186</v>
      </c>
      <c r="D159" s="55">
        <f t="shared" si="28"/>
        <v>22</v>
      </c>
      <c r="E159" s="55">
        <f t="shared" si="28"/>
        <v>199</v>
      </c>
      <c r="F159" s="55">
        <f t="shared" si="28"/>
        <v>33</v>
      </c>
      <c r="G159" s="55">
        <f t="shared" si="28"/>
        <v>267</v>
      </c>
      <c r="H159" s="55">
        <f t="shared" si="28"/>
        <v>49</v>
      </c>
      <c r="I159" s="55">
        <f t="shared" si="28"/>
        <v>347</v>
      </c>
      <c r="J159" s="55">
        <f t="shared" si="28"/>
        <v>3</v>
      </c>
      <c r="K159" s="55">
        <f t="shared" si="28"/>
        <v>11</v>
      </c>
      <c r="L159" s="55">
        <f t="shared" si="28"/>
        <v>119</v>
      </c>
      <c r="M159" s="55">
        <f t="shared" si="28"/>
        <v>1010</v>
      </c>
      <c r="N159" s="51"/>
      <c r="O159" s="126">
        <f>SUM(O142:O158)</f>
        <v>48</v>
      </c>
      <c r="P159" s="100">
        <f>SUM(P142:P158)</f>
        <v>180</v>
      </c>
      <c r="Q159" s="51"/>
    </row>
    <row r="160" spans="1:17" ht="16.5" customHeight="1" thickBot="1">
      <c r="A160" s="34" t="s">
        <v>159</v>
      </c>
      <c r="B160" s="72"/>
      <c r="C160" s="65">
        <f>B159+C159</f>
        <v>198</v>
      </c>
      <c r="D160" s="72"/>
      <c r="E160" s="65">
        <f>D159+E159</f>
        <v>221</v>
      </c>
      <c r="F160" s="72"/>
      <c r="G160" s="65">
        <f>F159+G159</f>
        <v>300</v>
      </c>
      <c r="H160" s="72"/>
      <c r="I160" s="65">
        <f>H159+I159</f>
        <v>396</v>
      </c>
      <c r="J160" s="72"/>
      <c r="K160" s="65">
        <f>J159+K159</f>
        <v>14</v>
      </c>
      <c r="L160" s="72"/>
      <c r="M160" s="65">
        <f>L159+M159</f>
        <v>1129</v>
      </c>
      <c r="N160" s="40">
        <f>SUM(N142:N158)</f>
        <v>1129</v>
      </c>
      <c r="O160" s="62"/>
      <c r="P160" s="65">
        <f>O159+P159</f>
        <v>228</v>
      </c>
      <c r="Q160" s="101">
        <f>SUM(Q142:Q158)</f>
        <v>228</v>
      </c>
    </row>
    <row r="162" ht="10.5">
      <c r="A162" s="2"/>
    </row>
    <row r="163" ht="10.5">
      <c r="A163" s="2"/>
    </row>
    <row r="165" spans="1:17" ht="10.5">
      <c r="A165" s="2" t="s">
        <v>160</v>
      </c>
      <c r="H165" s="17" t="s">
        <v>270</v>
      </c>
      <c r="Q165" s="12" t="s">
        <v>139</v>
      </c>
    </row>
    <row r="166" spans="1:17" ht="10.5">
      <c r="A166" s="2" t="s">
        <v>3</v>
      </c>
      <c r="Q166" s="13"/>
    </row>
    <row r="167" ht="11.25" thickBot="1"/>
    <row r="168" spans="1:17" ht="10.5">
      <c r="A168" s="23" t="s">
        <v>162</v>
      </c>
      <c r="B168" s="159" t="s">
        <v>6</v>
      </c>
      <c r="C168" s="159"/>
      <c r="D168" s="159" t="s">
        <v>7</v>
      </c>
      <c r="E168" s="159"/>
      <c r="F168" s="159" t="s">
        <v>8</v>
      </c>
      <c r="G168" s="159"/>
      <c r="H168" s="159" t="s">
        <v>9</v>
      </c>
      <c r="I168" s="159"/>
      <c r="J168" s="159" t="s">
        <v>10</v>
      </c>
      <c r="K168" s="159"/>
      <c r="L168" s="159" t="s">
        <v>11</v>
      </c>
      <c r="M168" s="159"/>
      <c r="N168" s="160"/>
      <c r="O168" s="161" t="s">
        <v>12</v>
      </c>
      <c r="P168" s="159"/>
      <c r="Q168" s="160"/>
    </row>
    <row r="169" spans="1:17" ht="11.25" thickBot="1">
      <c r="A169" s="34" t="s">
        <v>163</v>
      </c>
      <c r="B169" s="41" t="s">
        <v>14</v>
      </c>
      <c r="C169" s="41" t="s">
        <v>15</v>
      </c>
      <c r="D169" s="41" t="s">
        <v>14</v>
      </c>
      <c r="E169" s="41" t="s">
        <v>15</v>
      </c>
      <c r="F169" s="41" t="s">
        <v>14</v>
      </c>
      <c r="G169" s="41" t="s">
        <v>15</v>
      </c>
      <c r="H169" s="41" t="s">
        <v>14</v>
      </c>
      <c r="I169" s="41" t="s">
        <v>15</v>
      </c>
      <c r="J169" s="41" t="s">
        <v>14</v>
      </c>
      <c r="K169" s="41" t="s">
        <v>15</v>
      </c>
      <c r="L169" s="41" t="s">
        <v>14</v>
      </c>
      <c r="M169" s="41" t="s">
        <v>15</v>
      </c>
      <c r="N169" s="40" t="s">
        <v>16</v>
      </c>
      <c r="O169" s="54" t="s">
        <v>14</v>
      </c>
      <c r="P169" s="41" t="s">
        <v>15</v>
      </c>
      <c r="Q169" s="40" t="s">
        <v>16</v>
      </c>
    </row>
    <row r="170" spans="1:17" ht="10.5" customHeight="1">
      <c r="A170" s="45" t="s">
        <v>164</v>
      </c>
      <c r="B170" s="46"/>
      <c r="C170" s="102"/>
      <c r="D170" s="102"/>
      <c r="E170" s="102"/>
      <c r="F170" s="102"/>
      <c r="G170" s="102"/>
      <c r="H170" s="102"/>
      <c r="I170" s="142"/>
      <c r="J170" s="55">
        <v>35</v>
      </c>
      <c r="K170" s="55">
        <v>20</v>
      </c>
      <c r="L170" s="55">
        <f aca="true" t="shared" si="29" ref="L170:M176">B170+D170+F170+H170+J170</f>
        <v>35</v>
      </c>
      <c r="M170" s="55">
        <f t="shared" si="29"/>
        <v>20</v>
      </c>
      <c r="N170" s="51">
        <f aca="true" t="shared" si="30" ref="N170:N176">L170+M170</f>
        <v>55</v>
      </c>
      <c r="O170" s="67"/>
      <c r="P170" s="56" t="s">
        <v>18</v>
      </c>
      <c r="Q170" s="42"/>
    </row>
    <row r="171" spans="1:17" ht="10.5" customHeight="1">
      <c r="A171" s="27" t="s">
        <v>165</v>
      </c>
      <c r="B171" s="7"/>
      <c r="C171" s="9"/>
      <c r="D171" s="9"/>
      <c r="E171" s="9"/>
      <c r="F171" s="9"/>
      <c r="G171" s="9"/>
      <c r="H171" s="9"/>
      <c r="I171" s="14"/>
      <c r="J171" s="16">
        <v>99</v>
      </c>
      <c r="K171" s="16">
        <v>137</v>
      </c>
      <c r="L171" s="14">
        <f t="shared" si="29"/>
        <v>99</v>
      </c>
      <c r="M171" s="16">
        <f t="shared" si="29"/>
        <v>137</v>
      </c>
      <c r="N171" s="32">
        <f t="shared" si="30"/>
        <v>236</v>
      </c>
      <c r="O171" s="91"/>
      <c r="P171" s="81" t="s">
        <v>18</v>
      </c>
      <c r="Q171" s="37"/>
    </row>
    <row r="172" spans="1:17" ht="10.5" customHeight="1">
      <c r="A172" s="27" t="s">
        <v>166</v>
      </c>
      <c r="B172" s="16">
        <v>280</v>
      </c>
      <c r="C172" s="16">
        <v>289</v>
      </c>
      <c r="D172" s="16">
        <v>66</v>
      </c>
      <c r="E172" s="16">
        <v>90</v>
      </c>
      <c r="F172" s="16">
        <v>23</v>
      </c>
      <c r="G172" s="16">
        <v>20</v>
      </c>
      <c r="H172" s="16">
        <v>7</v>
      </c>
      <c r="I172" s="7">
        <v>7</v>
      </c>
      <c r="J172" s="141"/>
      <c r="K172" s="145"/>
      <c r="L172" s="14">
        <f t="shared" si="29"/>
        <v>376</v>
      </c>
      <c r="M172" s="16">
        <f t="shared" si="29"/>
        <v>406</v>
      </c>
      <c r="N172" s="32">
        <f t="shared" si="30"/>
        <v>782</v>
      </c>
      <c r="O172" s="68"/>
      <c r="P172" s="57" t="s">
        <v>18</v>
      </c>
      <c r="Q172" s="28"/>
    </row>
    <row r="173" spans="1:17" ht="10.5" customHeight="1">
      <c r="A173" s="27" t="s">
        <v>167</v>
      </c>
      <c r="B173" s="16"/>
      <c r="C173" s="16"/>
      <c r="D173" s="16">
        <v>1</v>
      </c>
      <c r="E173" s="16">
        <v>4</v>
      </c>
      <c r="F173" s="16">
        <v>9</v>
      </c>
      <c r="G173" s="16">
        <v>15</v>
      </c>
      <c r="H173" s="16">
        <v>13</v>
      </c>
      <c r="I173" s="7">
        <v>41</v>
      </c>
      <c r="J173" s="141"/>
      <c r="K173" s="145"/>
      <c r="L173" s="14">
        <f t="shared" si="29"/>
        <v>23</v>
      </c>
      <c r="M173" s="16">
        <f t="shared" si="29"/>
        <v>60</v>
      </c>
      <c r="N173" s="32">
        <f t="shared" si="30"/>
        <v>83</v>
      </c>
      <c r="O173" s="68"/>
      <c r="P173" s="57" t="s">
        <v>18</v>
      </c>
      <c r="Q173" s="28"/>
    </row>
    <row r="174" spans="1:17" ht="10.5" customHeight="1">
      <c r="A174" s="27" t="s">
        <v>168</v>
      </c>
      <c r="B174" s="16">
        <v>4</v>
      </c>
      <c r="C174" s="16">
        <v>9</v>
      </c>
      <c r="D174" s="16">
        <v>3</v>
      </c>
      <c r="E174" s="16">
        <v>16</v>
      </c>
      <c r="F174" s="16">
        <v>9</v>
      </c>
      <c r="G174" s="16">
        <v>20</v>
      </c>
      <c r="H174" s="16">
        <v>8</v>
      </c>
      <c r="I174" s="7">
        <v>21</v>
      </c>
      <c r="J174" s="141"/>
      <c r="K174" s="145"/>
      <c r="L174" s="14">
        <f t="shared" si="29"/>
        <v>24</v>
      </c>
      <c r="M174" s="16">
        <f t="shared" si="29"/>
        <v>66</v>
      </c>
      <c r="N174" s="32">
        <f t="shared" si="30"/>
        <v>90</v>
      </c>
      <c r="O174" s="69">
        <v>7</v>
      </c>
      <c r="P174" s="16">
        <v>9</v>
      </c>
      <c r="Q174" s="32">
        <f>O174+P174</f>
        <v>16</v>
      </c>
    </row>
    <row r="175" spans="1:17" ht="10.5" customHeight="1">
      <c r="A175" s="27" t="s">
        <v>267</v>
      </c>
      <c r="B175" s="58"/>
      <c r="C175" s="58"/>
      <c r="D175" s="58"/>
      <c r="E175" s="58"/>
      <c r="F175" s="58"/>
      <c r="G175" s="58"/>
      <c r="H175" s="58"/>
      <c r="I175" s="8"/>
      <c r="J175" s="141"/>
      <c r="K175" s="145"/>
      <c r="L175" s="14">
        <f>B175+D175+F175+H175+J175</f>
        <v>0</v>
      </c>
      <c r="M175" s="16">
        <f>C175+E175+G175+I175+K175</f>
        <v>0</v>
      </c>
      <c r="N175" s="32">
        <f>L175+M175</f>
        <v>0</v>
      </c>
      <c r="O175" s="69"/>
      <c r="P175" s="16"/>
      <c r="Q175" s="32">
        <f>O175+P175</f>
        <v>0</v>
      </c>
    </row>
    <row r="176" spans="1:17" ht="10.5" customHeight="1">
      <c r="A176" s="27" t="s">
        <v>169</v>
      </c>
      <c r="B176" s="58">
        <v>7</v>
      </c>
      <c r="C176" s="58">
        <v>14</v>
      </c>
      <c r="D176" s="58">
        <v>9</v>
      </c>
      <c r="E176" s="58">
        <v>5</v>
      </c>
      <c r="F176" s="58">
        <v>4</v>
      </c>
      <c r="G176" s="58">
        <v>12</v>
      </c>
      <c r="H176" s="58">
        <v>9</v>
      </c>
      <c r="I176" s="8">
        <v>11</v>
      </c>
      <c r="J176" s="141"/>
      <c r="K176" s="145"/>
      <c r="L176" s="143">
        <f t="shared" si="29"/>
        <v>29</v>
      </c>
      <c r="M176" s="58">
        <f t="shared" si="29"/>
        <v>42</v>
      </c>
      <c r="N176" s="96">
        <f t="shared" si="30"/>
        <v>71</v>
      </c>
      <c r="O176" s="99" t="s">
        <v>170</v>
      </c>
      <c r="P176" s="9"/>
      <c r="Q176" s="28"/>
    </row>
    <row r="177" spans="1:17" ht="10.5" customHeight="1">
      <c r="A177" s="33" t="s">
        <v>31</v>
      </c>
      <c r="B177" s="7"/>
      <c r="C177" s="9"/>
      <c r="D177" s="57" t="s">
        <v>171</v>
      </c>
      <c r="E177" s="9"/>
      <c r="F177" s="9"/>
      <c r="G177" s="9"/>
      <c r="H177" s="9"/>
      <c r="I177" s="9"/>
      <c r="J177" s="141"/>
      <c r="K177" s="145"/>
      <c r="L177" s="9"/>
      <c r="M177" s="9"/>
      <c r="N177" s="28"/>
      <c r="O177" s="69">
        <v>24</v>
      </c>
      <c r="P177" s="16">
        <v>14</v>
      </c>
      <c r="Q177" s="28">
        <f>O177+P177</f>
        <v>38</v>
      </c>
    </row>
    <row r="178" spans="1:17" ht="10.5" customHeight="1">
      <c r="A178" s="27" t="s">
        <v>172</v>
      </c>
      <c r="B178" s="15"/>
      <c r="C178" s="15"/>
      <c r="D178" s="15">
        <v>1</v>
      </c>
      <c r="E178" s="15"/>
      <c r="F178" s="15"/>
      <c r="G178" s="15"/>
      <c r="H178" s="15">
        <v>5</v>
      </c>
      <c r="I178" s="10">
        <v>9</v>
      </c>
      <c r="J178" s="141"/>
      <c r="K178" s="145"/>
      <c r="L178" s="144">
        <f aca="true" t="shared" si="31" ref="L178:M190">B178+D178+F178+H178+J178</f>
        <v>6</v>
      </c>
      <c r="M178" s="15">
        <f t="shared" si="31"/>
        <v>9</v>
      </c>
      <c r="N178" s="30">
        <f aca="true" t="shared" si="32" ref="N178:N190">L178+M178</f>
        <v>15</v>
      </c>
      <c r="O178" s="68"/>
      <c r="P178" s="57" t="s">
        <v>18</v>
      </c>
      <c r="Q178" s="28"/>
    </row>
    <row r="179" spans="1:17" ht="10.5" customHeight="1">
      <c r="A179" s="27" t="s">
        <v>173</v>
      </c>
      <c r="B179" s="16">
        <v>47</v>
      </c>
      <c r="C179" s="16">
        <v>86</v>
      </c>
      <c r="D179" s="16">
        <v>22</v>
      </c>
      <c r="E179" s="16">
        <v>74</v>
      </c>
      <c r="F179" s="16">
        <v>33</v>
      </c>
      <c r="G179" s="16">
        <v>64</v>
      </c>
      <c r="H179" s="16">
        <v>51</v>
      </c>
      <c r="I179" s="7">
        <v>75</v>
      </c>
      <c r="J179" s="141"/>
      <c r="K179" s="145"/>
      <c r="L179" s="14">
        <f t="shared" si="31"/>
        <v>153</v>
      </c>
      <c r="M179" s="16">
        <f t="shared" si="31"/>
        <v>299</v>
      </c>
      <c r="N179" s="32">
        <f t="shared" si="32"/>
        <v>452</v>
      </c>
      <c r="O179" s="68"/>
      <c r="P179" s="57" t="s">
        <v>18</v>
      </c>
      <c r="Q179" s="28"/>
    </row>
    <row r="180" spans="1:17" ht="10.5" customHeight="1">
      <c r="A180" s="27" t="s">
        <v>174</v>
      </c>
      <c r="B180" s="16"/>
      <c r="C180" s="16"/>
      <c r="D180" s="16"/>
      <c r="E180" s="16"/>
      <c r="F180" s="16"/>
      <c r="G180" s="16"/>
      <c r="H180" s="16">
        <v>1</v>
      </c>
      <c r="I180" s="7">
        <v>1</v>
      </c>
      <c r="J180" s="141"/>
      <c r="K180" s="145"/>
      <c r="L180" s="14">
        <f t="shared" si="31"/>
        <v>1</v>
      </c>
      <c r="M180" s="16">
        <f t="shared" si="31"/>
        <v>1</v>
      </c>
      <c r="N180" s="32">
        <f t="shared" si="32"/>
        <v>2</v>
      </c>
      <c r="O180" s="99" t="s">
        <v>170</v>
      </c>
      <c r="P180" s="9"/>
      <c r="Q180" s="28"/>
    </row>
    <row r="181" spans="1:17" ht="10.5" customHeight="1">
      <c r="A181" s="27" t="s">
        <v>175</v>
      </c>
      <c r="B181" s="16">
        <v>1</v>
      </c>
      <c r="C181" s="16">
        <v>4</v>
      </c>
      <c r="D181" s="16">
        <v>5</v>
      </c>
      <c r="E181" s="16">
        <v>3</v>
      </c>
      <c r="F181" s="16">
        <v>2</v>
      </c>
      <c r="G181" s="16">
        <v>1</v>
      </c>
      <c r="H181" s="16">
        <v>2</v>
      </c>
      <c r="I181" s="7">
        <v>6</v>
      </c>
      <c r="J181" s="141"/>
      <c r="K181" s="145"/>
      <c r="L181" s="14">
        <f t="shared" si="31"/>
        <v>10</v>
      </c>
      <c r="M181" s="16">
        <f t="shared" si="31"/>
        <v>14</v>
      </c>
      <c r="N181" s="32">
        <f t="shared" si="32"/>
        <v>24</v>
      </c>
      <c r="O181" s="69">
        <v>20</v>
      </c>
      <c r="P181" s="16">
        <v>23</v>
      </c>
      <c r="Q181" s="32">
        <f>O181+P181</f>
        <v>43</v>
      </c>
    </row>
    <row r="182" spans="1:17" ht="10.5" customHeight="1">
      <c r="A182" s="27" t="s">
        <v>176</v>
      </c>
      <c r="B182" s="16">
        <v>10</v>
      </c>
      <c r="C182" s="16">
        <v>6</v>
      </c>
      <c r="D182" s="16">
        <v>7</v>
      </c>
      <c r="E182" s="16">
        <v>10</v>
      </c>
      <c r="F182" s="16">
        <v>10</v>
      </c>
      <c r="G182" s="16">
        <v>4</v>
      </c>
      <c r="H182" s="16">
        <v>12</v>
      </c>
      <c r="I182" s="7">
        <v>13</v>
      </c>
      <c r="J182" s="141"/>
      <c r="K182" s="145"/>
      <c r="L182" s="14">
        <f t="shared" si="31"/>
        <v>39</v>
      </c>
      <c r="M182" s="16">
        <f t="shared" si="31"/>
        <v>33</v>
      </c>
      <c r="N182" s="32">
        <f t="shared" si="32"/>
        <v>72</v>
      </c>
      <c r="O182" s="69">
        <f>122+21</f>
        <v>143</v>
      </c>
      <c r="P182" s="16">
        <v>50</v>
      </c>
      <c r="Q182" s="32">
        <f>O182+P182</f>
        <v>193</v>
      </c>
    </row>
    <row r="183" spans="1:17" ht="10.5" customHeight="1">
      <c r="A183" s="27" t="s">
        <v>177</v>
      </c>
      <c r="B183" s="16">
        <v>1</v>
      </c>
      <c r="C183" s="16">
        <v>7</v>
      </c>
      <c r="D183" s="16">
        <v>3</v>
      </c>
      <c r="E183" s="16">
        <v>23</v>
      </c>
      <c r="F183" s="16">
        <v>8</v>
      </c>
      <c r="G183" s="16">
        <v>30</v>
      </c>
      <c r="H183" s="16">
        <v>5</v>
      </c>
      <c r="I183" s="7">
        <v>27</v>
      </c>
      <c r="J183" s="141"/>
      <c r="K183" s="145"/>
      <c r="L183" s="14">
        <f>B183+D183+F183+H183+J183</f>
        <v>17</v>
      </c>
      <c r="M183" s="16">
        <f>C183+E183+G183+I183+K183</f>
        <v>87</v>
      </c>
      <c r="N183" s="32">
        <f>L183+M183</f>
        <v>104</v>
      </c>
      <c r="O183" s="68"/>
      <c r="P183" s="57" t="s">
        <v>18</v>
      </c>
      <c r="Q183" s="28"/>
    </row>
    <row r="184" spans="1:17" ht="10.5" customHeight="1">
      <c r="A184" s="27" t="s">
        <v>178</v>
      </c>
      <c r="B184" s="16">
        <v>8</v>
      </c>
      <c r="C184" s="16"/>
      <c r="D184" s="16">
        <v>69</v>
      </c>
      <c r="E184" s="16">
        <v>8</v>
      </c>
      <c r="F184" s="16">
        <v>88</v>
      </c>
      <c r="G184" s="16">
        <v>14</v>
      </c>
      <c r="H184" s="16">
        <v>144</v>
      </c>
      <c r="I184" s="7">
        <v>32</v>
      </c>
      <c r="J184" s="141"/>
      <c r="K184" s="145"/>
      <c r="L184" s="14">
        <f t="shared" si="31"/>
        <v>309</v>
      </c>
      <c r="M184" s="16">
        <f t="shared" si="31"/>
        <v>54</v>
      </c>
      <c r="N184" s="32">
        <f t="shared" si="32"/>
        <v>363</v>
      </c>
      <c r="O184" s="69">
        <v>74</v>
      </c>
      <c r="P184" s="16">
        <v>29</v>
      </c>
      <c r="Q184" s="32">
        <f>O184+P184</f>
        <v>103</v>
      </c>
    </row>
    <row r="185" spans="1:17" ht="10.5" customHeight="1">
      <c r="A185" s="27" t="s">
        <v>179</v>
      </c>
      <c r="B185" s="16"/>
      <c r="C185" s="16">
        <v>1</v>
      </c>
      <c r="D185" s="16">
        <v>1</v>
      </c>
      <c r="E185" s="16">
        <v>1</v>
      </c>
      <c r="F185" s="16"/>
      <c r="G185" s="16"/>
      <c r="H185" s="16">
        <v>2</v>
      </c>
      <c r="I185" s="7">
        <v>2</v>
      </c>
      <c r="J185" s="141"/>
      <c r="K185" s="145"/>
      <c r="L185" s="14">
        <f t="shared" si="31"/>
        <v>3</v>
      </c>
      <c r="M185" s="16">
        <f t="shared" si="31"/>
        <v>4</v>
      </c>
      <c r="N185" s="32">
        <f t="shared" si="32"/>
        <v>7</v>
      </c>
      <c r="O185" s="99"/>
      <c r="P185" s="9" t="s">
        <v>180</v>
      </c>
      <c r="Q185" s="28"/>
    </row>
    <row r="186" spans="1:17" ht="10.5" customHeight="1">
      <c r="A186" s="27" t="s">
        <v>181</v>
      </c>
      <c r="B186" s="16">
        <v>5</v>
      </c>
      <c r="C186" s="16">
        <v>1</v>
      </c>
      <c r="D186" s="16">
        <v>6</v>
      </c>
      <c r="E186" s="16"/>
      <c r="F186" s="16">
        <v>10</v>
      </c>
      <c r="G186" s="16">
        <v>3</v>
      </c>
      <c r="H186" s="16">
        <v>11</v>
      </c>
      <c r="I186" s="7">
        <v>4</v>
      </c>
      <c r="J186" s="141"/>
      <c r="K186" s="145"/>
      <c r="L186" s="14">
        <f t="shared" si="31"/>
        <v>32</v>
      </c>
      <c r="M186" s="16">
        <f t="shared" si="31"/>
        <v>8</v>
      </c>
      <c r="N186" s="32">
        <f t="shared" si="32"/>
        <v>40</v>
      </c>
      <c r="O186" s="69">
        <v>61</v>
      </c>
      <c r="P186" s="16">
        <v>18</v>
      </c>
      <c r="Q186" s="32">
        <f>O186+P186</f>
        <v>79</v>
      </c>
    </row>
    <row r="187" spans="1:17" ht="10.5" customHeight="1">
      <c r="A187" s="27" t="s">
        <v>182</v>
      </c>
      <c r="B187" s="16">
        <v>11</v>
      </c>
      <c r="C187" s="16">
        <v>39</v>
      </c>
      <c r="D187" s="16">
        <v>17</v>
      </c>
      <c r="E187" s="16">
        <v>44</v>
      </c>
      <c r="F187" s="16">
        <v>26</v>
      </c>
      <c r="G187" s="16">
        <v>48</v>
      </c>
      <c r="H187" s="16">
        <v>26</v>
      </c>
      <c r="I187" s="7">
        <v>72</v>
      </c>
      <c r="J187" s="141"/>
      <c r="K187" s="145"/>
      <c r="L187" s="14">
        <f t="shared" si="31"/>
        <v>80</v>
      </c>
      <c r="M187" s="16">
        <f t="shared" si="31"/>
        <v>203</v>
      </c>
      <c r="N187" s="32">
        <f t="shared" si="32"/>
        <v>283</v>
      </c>
      <c r="O187" s="69">
        <v>49</v>
      </c>
      <c r="P187" s="16">
        <v>63</v>
      </c>
      <c r="Q187" s="32">
        <f>O187+P187</f>
        <v>112</v>
      </c>
    </row>
    <row r="188" spans="1:17" ht="10.5" customHeight="1">
      <c r="A188" s="27" t="s">
        <v>183</v>
      </c>
      <c r="B188" s="16">
        <v>7</v>
      </c>
      <c r="C188" s="16">
        <v>2</v>
      </c>
      <c r="D188" s="16">
        <v>2</v>
      </c>
      <c r="E188" s="16">
        <v>4</v>
      </c>
      <c r="F188" s="16">
        <v>2</v>
      </c>
      <c r="G188" s="16">
        <v>3</v>
      </c>
      <c r="H188" s="16">
        <v>5</v>
      </c>
      <c r="I188" s="7">
        <v>5</v>
      </c>
      <c r="J188" s="141"/>
      <c r="K188" s="145"/>
      <c r="L188" s="14">
        <f t="shared" si="31"/>
        <v>16</v>
      </c>
      <c r="M188" s="16">
        <f t="shared" si="31"/>
        <v>14</v>
      </c>
      <c r="N188" s="32">
        <f t="shared" si="32"/>
        <v>30</v>
      </c>
      <c r="O188" s="68"/>
      <c r="P188" s="57" t="s">
        <v>18</v>
      </c>
      <c r="Q188" s="28"/>
    </row>
    <row r="189" spans="1:17" ht="10.5" customHeight="1">
      <c r="A189" s="27" t="s">
        <v>184</v>
      </c>
      <c r="B189" s="16"/>
      <c r="C189" s="16">
        <v>1</v>
      </c>
      <c r="D189" s="16"/>
      <c r="E189" s="16"/>
      <c r="F189" s="16"/>
      <c r="G189" s="16">
        <v>3</v>
      </c>
      <c r="H189" s="16">
        <v>4</v>
      </c>
      <c r="I189" s="7">
        <v>4</v>
      </c>
      <c r="J189" s="141"/>
      <c r="K189" s="145"/>
      <c r="L189" s="14">
        <f t="shared" si="31"/>
        <v>4</v>
      </c>
      <c r="M189" s="16">
        <f t="shared" si="31"/>
        <v>8</v>
      </c>
      <c r="N189" s="32">
        <f t="shared" si="32"/>
        <v>12</v>
      </c>
      <c r="O189" s="68"/>
      <c r="P189" s="57" t="s">
        <v>18</v>
      </c>
      <c r="Q189" s="28"/>
    </row>
    <row r="190" spans="1:17" ht="10.5" customHeight="1">
      <c r="A190" s="27" t="s">
        <v>185</v>
      </c>
      <c r="B190" s="16">
        <v>5</v>
      </c>
      <c r="C190" s="16">
        <v>16</v>
      </c>
      <c r="D190" s="16">
        <v>6</v>
      </c>
      <c r="E190" s="16">
        <v>12</v>
      </c>
      <c r="F190" s="16">
        <v>5</v>
      </c>
      <c r="G190" s="16">
        <v>9</v>
      </c>
      <c r="H190" s="16">
        <v>7</v>
      </c>
      <c r="I190" s="7">
        <v>14</v>
      </c>
      <c r="J190" s="141"/>
      <c r="K190" s="145"/>
      <c r="L190" s="14">
        <f t="shared" si="31"/>
        <v>23</v>
      </c>
      <c r="M190" s="16">
        <f t="shared" si="31"/>
        <v>51</v>
      </c>
      <c r="N190" s="32">
        <f t="shared" si="32"/>
        <v>74</v>
      </c>
      <c r="O190" s="68"/>
      <c r="P190" s="57" t="s">
        <v>18</v>
      </c>
      <c r="Q190" s="28"/>
    </row>
    <row r="191" spans="1:17" ht="10.5" customHeight="1">
      <c r="A191" s="27" t="s">
        <v>186</v>
      </c>
      <c r="B191" s="7"/>
      <c r="C191" s="57" t="s">
        <v>24</v>
      </c>
      <c r="D191" s="9"/>
      <c r="E191" s="9"/>
      <c r="F191" s="9"/>
      <c r="G191" s="9"/>
      <c r="H191" s="9"/>
      <c r="I191" s="9"/>
      <c r="J191" s="141"/>
      <c r="K191" s="145"/>
      <c r="L191" s="9"/>
      <c r="M191" s="9"/>
      <c r="N191" s="28"/>
      <c r="O191" s="69">
        <v>19</v>
      </c>
      <c r="P191" s="16">
        <v>18</v>
      </c>
      <c r="Q191" s="32">
        <f>O191+P191</f>
        <v>37</v>
      </c>
    </row>
    <row r="192" spans="1:17" ht="10.5" customHeight="1">
      <c r="A192" s="27" t="s">
        <v>187</v>
      </c>
      <c r="B192" s="16">
        <v>3</v>
      </c>
      <c r="C192" s="16">
        <v>2</v>
      </c>
      <c r="D192" s="16">
        <v>2</v>
      </c>
      <c r="E192" s="16">
        <v>4</v>
      </c>
      <c r="F192" s="16">
        <v>5</v>
      </c>
      <c r="G192" s="16">
        <v>2</v>
      </c>
      <c r="H192" s="16">
        <v>5</v>
      </c>
      <c r="I192" s="7">
        <v>7</v>
      </c>
      <c r="J192" s="141"/>
      <c r="K192" s="145"/>
      <c r="L192" s="14">
        <f aca="true" t="shared" si="33" ref="L192:M201">B192+D192+F192+H192+J192</f>
        <v>15</v>
      </c>
      <c r="M192" s="16">
        <f t="shared" si="33"/>
        <v>15</v>
      </c>
      <c r="N192" s="32">
        <f aca="true" t="shared" si="34" ref="N192:N201">L192+M192</f>
        <v>30</v>
      </c>
      <c r="O192" s="99"/>
      <c r="P192" s="9" t="s">
        <v>180</v>
      </c>
      <c r="Q192" s="28"/>
    </row>
    <row r="193" spans="1:17" ht="10.5" customHeight="1">
      <c r="A193" s="27" t="s">
        <v>188</v>
      </c>
      <c r="B193" s="16">
        <v>63</v>
      </c>
      <c r="C193" s="16">
        <v>69</v>
      </c>
      <c r="D193" s="16">
        <v>3</v>
      </c>
      <c r="E193" s="16">
        <v>9</v>
      </c>
      <c r="F193" s="16"/>
      <c r="G193" s="16"/>
      <c r="H193" s="16"/>
      <c r="I193" s="7"/>
      <c r="J193" s="141"/>
      <c r="K193" s="145"/>
      <c r="L193" s="14">
        <f t="shared" si="33"/>
        <v>66</v>
      </c>
      <c r="M193" s="16">
        <f t="shared" si="33"/>
        <v>78</v>
      </c>
      <c r="N193" s="32">
        <f t="shared" si="34"/>
        <v>144</v>
      </c>
      <c r="O193" s="68"/>
      <c r="P193" s="57" t="s">
        <v>18</v>
      </c>
      <c r="Q193" s="28"/>
    </row>
    <row r="194" spans="1:17" ht="10.5" customHeight="1">
      <c r="A194" s="27" t="s">
        <v>189</v>
      </c>
      <c r="B194" s="16">
        <v>2</v>
      </c>
      <c r="C194" s="16">
        <v>1</v>
      </c>
      <c r="D194" s="16"/>
      <c r="E194" s="16"/>
      <c r="F194" s="16">
        <v>2</v>
      </c>
      <c r="G194" s="16">
        <v>1</v>
      </c>
      <c r="H194" s="16">
        <v>1</v>
      </c>
      <c r="I194" s="7">
        <v>1</v>
      </c>
      <c r="J194" s="141"/>
      <c r="K194" s="145"/>
      <c r="L194" s="14">
        <f t="shared" si="33"/>
        <v>5</v>
      </c>
      <c r="M194" s="16">
        <f t="shared" si="33"/>
        <v>3</v>
      </c>
      <c r="N194" s="32">
        <f t="shared" si="34"/>
        <v>8</v>
      </c>
      <c r="O194" s="68"/>
      <c r="P194" s="57" t="s">
        <v>18</v>
      </c>
      <c r="Q194" s="28"/>
    </row>
    <row r="195" spans="1:17" ht="10.5" customHeight="1">
      <c r="A195" s="27" t="s">
        <v>190</v>
      </c>
      <c r="B195" s="16">
        <v>33</v>
      </c>
      <c r="C195" s="16">
        <v>15</v>
      </c>
      <c r="D195" s="16">
        <v>28</v>
      </c>
      <c r="E195" s="16">
        <v>12</v>
      </c>
      <c r="F195" s="16">
        <v>51</v>
      </c>
      <c r="G195" s="16">
        <v>14</v>
      </c>
      <c r="H195" s="16">
        <v>49</v>
      </c>
      <c r="I195" s="7">
        <v>38</v>
      </c>
      <c r="J195" s="141"/>
      <c r="K195" s="145"/>
      <c r="L195" s="14">
        <f t="shared" si="33"/>
        <v>161</v>
      </c>
      <c r="M195" s="16">
        <f t="shared" si="33"/>
        <v>79</v>
      </c>
      <c r="N195" s="32">
        <f t="shared" si="34"/>
        <v>240</v>
      </c>
      <c r="O195" s="69">
        <v>25</v>
      </c>
      <c r="P195" s="16">
        <v>19</v>
      </c>
      <c r="Q195" s="32">
        <f>O195+P195</f>
        <v>44</v>
      </c>
    </row>
    <row r="196" spans="1:17" ht="10.5" customHeight="1">
      <c r="A196" s="27" t="s">
        <v>191</v>
      </c>
      <c r="B196" s="16"/>
      <c r="C196" s="16"/>
      <c r="D196" s="16"/>
      <c r="E196" s="16"/>
      <c r="F196" s="16"/>
      <c r="G196" s="16"/>
      <c r="H196" s="16">
        <v>1</v>
      </c>
      <c r="I196" s="7">
        <v>1</v>
      </c>
      <c r="J196" s="141"/>
      <c r="K196" s="145"/>
      <c r="L196" s="14">
        <f t="shared" si="33"/>
        <v>1</v>
      </c>
      <c r="M196" s="16">
        <f t="shared" si="33"/>
        <v>1</v>
      </c>
      <c r="N196" s="32">
        <f t="shared" si="34"/>
        <v>2</v>
      </c>
      <c r="O196" s="68"/>
      <c r="P196" s="57" t="s">
        <v>18</v>
      </c>
      <c r="Q196" s="28"/>
    </row>
    <row r="197" spans="1:17" ht="10.5" customHeight="1">
      <c r="A197" s="27" t="s">
        <v>192</v>
      </c>
      <c r="B197" s="16"/>
      <c r="C197" s="16">
        <v>1</v>
      </c>
      <c r="D197" s="16">
        <v>6</v>
      </c>
      <c r="E197" s="16">
        <v>19</v>
      </c>
      <c r="F197" s="16">
        <v>25</v>
      </c>
      <c r="G197" s="16">
        <v>56</v>
      </c>
      <c r="H197" s="16">
        <v>34</v>
      </c>
      <c r="I197" s="7">
        <v>68</v>
      </c>
      <c r="J197" s="141"/>
      <c r="K197" s="145"/>
      <c r="L197" s="14">
        <f t="shared" si="33"/>
        <v>65</v>
      </c>
      <c r="M197" s="16">
        <f t="shared" si="33"/>
        <v>144</v>
      </c>
      <c r="N197" s="32">
        <f t="shared" si="34"/>
        <v>209</v>
      </c>
      <c r="O197" s="69">
        <v>6</v>
      </c>
      <c r="P197" s="16">
        <v>12</v>
      </c>
      <c r="Q197" s="32">
        <f>O197+P197</f>
        <v>18</v>
      </c>
    </row>
    <row r="198" spans="1:17" ht="10.5" customHeight="1">
      <c r="A198" s="27" t="s">
        <v>193</v>
      </c>
      <c r="B198" s="16"/>
      <c r="C198" s="16"/>
      <c r="D198" s="16"/>
      <c r="E198" s="16">
        <v>1</v>
      </c>
      <c r="F198" s="16">
        <v>10</v>
      </c>
      <c r="G198" s="16">
        <v>27</v>
      </c>
      <c r="H198" s="16">
        <v>36</v>
      </c>
      <c r="I198" s="7">
        <v>64</v>
      </c>
      <c r="J198" s="141"/>
      <c r="K198" s="145"/>
      <c r="L198" s="14">
        <f t="shared" si="33"/>
        <v>46</v>
      </c>
      <c r="M198" s="16">
        <f t="shared" si="33"/>
        <v>92</v>
      </c>
      <c r="N198" s="32">
        <f t="shared" si="34"/>
        <v>138</v>
      </c>
      <c r="O198" s="68"/>
      <c r="P198" s="57" t="s">
        <v>18</v>
      </c>
      <c r="Q198" s="28"/>
    </row>
    <row r="199" spans="1:17" ht="10.5" customHeight="1">
      <c r="A199" s="27" t="s">
        <v>194</v>
      </c>
      <c r="B199" s="16"/>
      <c r="C199" s="16">
        <v>2</v>
      </c>
      <c r="D199" s="16"/>
      <c r="E199" s="16">
        <v>1</v>
      </c>
      <c r="F199" s="16">
        <v>1</v>
      </c>
      <c r="G199" s="16">
        <v>5</v>
      </c>
      <c r="H199" s="16">
        <v>1</v>
      </c>
      <c r="I199" s="7">
        <v>1</v>
      </c>
      <c r="J199" s="141"/>
      <c r="K199" s="145"/>
      <c r="L199" s="14">
        <f t="shared" si="33"/>
        <v>2</v>
      </c>
      <c r="M199" s="16">
        <f t="shared" si="33"/>
        <v>9</v>
      </c>
      <c r="N199" s="32">
        <f t="shared" si="34"/>
        <v>11</v>
      </c>
      <c r="O199" s="68"/>
      <c r="P199" s="57" t="s">
        <v>18</v>
      </c>
      <c r="Q199" s="28"/>
    </row>
    <row r="200" spans="1:17" ht="10.5" customHeight="1">
      <c r="A200" s="27" t="s">
        <v>195</v>
      </c>
      <c r="B200" s="16">
        <v>11</v>
      </c>
      <c r="C200" s="16">
        <v>14</v>
      </c>
      <c r="D200" s="16">
        <v>17</v>
      </c>
      <c r="E200" s="16">
        <v>13</v>
      </c>
      <c r="F200" s="16">
        <v>13</v>
      </c>
      <c r="G200" s="16">
        <v>9</v>
      </c>
      <c r="H200" s="16">
        <v>24</v>
      </c>
      <c r="I200" s="7">
        <v>10</v>
      </c>
      <c r="J200" s="141"/>
      <c r="K200" s="145"/>
      <c r="L200" s="14">
        <f t="shared" si="33"/>
        <v>65</v>
      </c>
      <c r="M200" s="16">
        <f t="shared" si="33"/>
        <v>46</v>
      </c>
      <c r="N200" s="32">
        <f t="shared" si="34"/>
        <v>111</v>
      </c>
      <c r="O200" s="69">
        <v>33</v>
      </c>
      <c r="P200" s="16">
        <v>20</v>
      </c>
      <c r="Q200" s="32">
        <f>O200+P200</f>
        <v>53</v>
      </c>
    </row>
    <row r="201" spans="1:17" ht="10.5" customHeight="1">
      <c r="A201" s="27" t="s">
        <v>196</v>
      </c>
      <c r="B201" s="16">
        <v>37</v>
      </c>
      <c r="C201" s="16">
        <v>14</v>
      </c>
      <c r="D201" s="16">
        <v>11</v>
      </c>
      <c r="E201" s="16">
        <v>7</v>
      </c>
      <c r="F201" s="16">
        <v>13</v>
      </c>
      <c r="G201" s="16">
        <v>3</v>
      </c>
      <c r="H201" s="16">
        <v>14</v>
      </c>
      <c r="I201" s="7">
        <v>9</v>
      </c>
      <c r="J201" s="141"/>
      <c r="K201" s="145"/>
      <c r="L201" s="14">
        <f t="shared" si="33"/>
        <v>75</v>
      </c>
      <c r="M201" s="16">
        <f t="shared" si="33"/>
        <v>33</v>
      </c>
      <c r="N201" s="32">
        <f t="shared" si="34"/>
        <v>108</v>
      </c>
      <c r="O201" s="99"/>
      <c r="P201" s="9" t="s">
        <v>180</v>
      </c>
      <c r="Q201" s="28"/>
    </row>
    <row r="202" spans="1:17" ht="10.5" customHeight="1">
      <c r="A202" s="27" t="s">
        <v>197</v>
      </c>
      <c r="B202" s="16">
        <v>3</v>
      </c>
      <c r="C202" s="16"/>
      <c r="D202" s="16">
        <v>1</v>
      </c>
      <c r="E202" s="16">
        <v>14</v>
      </c>
      <c r="F202" s="16">
        <v>7</v>
      </c>
      <c r="G202" s="16">
        <v>11</v>
      </c>
      <c r="H202" s="16">
        <v>13</v>
      </c>
      <c r="I202" s="7">
        <v>15</v>
      </c>
      <c r="J202" s="141"/>
      <c r="K202" s="145"/>
      <c r="L202" s="14">
        <f aca="true" t="shared" si="35" ref="L202:M206">B202+D202+F202+H202+J202</f>
        <v>24</v>
      </c>
      <c r="M202" s="16">
        <f t="shared" si="35"/>
        <v>40</v>
      </c>
      <c r="N202" s="32">
        <f>L202+M202</f>
        <v>64</v>
      </c>
      <c r="O202" s="68"/>
      <c r="P202" s="57" t="s">
        <v>18</v>
      </c>
      <c r="Q202" s="28"/>
    </row>
    <row r="203" spans="1:17" ht="10.5" customHeight="1">
      <c r="A203" s="27" t="s">
        <v>198</v>
      </c>
      <c r="B203" s="16"/>
      <c r="C203" s="16"/>
      <c r="D203" s="16">
        <v>2</v>
      </c>
      <c r="E203" s="16">
        <v>1</v>
      </c>
      <c r="F203" s="16">
        <v>2</v>
      </c>
      <c r="G203" s="16">
        <v>1</v>
      </c>
      <c r="H203" s="16">
        <v>3</v>
      </c>
      <c r="I203" s="7">
        <v>6</v>
      </c>
      <c r="J203" s="141"/>
      <c r="K203" s="145"/>
      <c r="L203" s="14">
        <f t="shared" si="35"/>
        <v>7</v>
      </c>
      <c r="M203" s="16">
        <f t="shared" si="35"/>
        <v>8</v>
      </c>
      <c r="N203" s="32">
        <f>L203+M203</f>
        <v>15</v>
      </c>
      <c r="O203" s="68"/>
      <c r="P203" s="57" t="s">
        <v>18</v>
      </c>
      <c r="Q203" s="28"/>
    </row>
    <row r="204" spans="1:17" ht="10.5" customHeight="1">
      <c r="A204" s="27" t="s">
        <v>199</v>
      </c>
      <c r="B204" s="16">
        <v>4</v>
      </c>
      <c r="C204" s="16">
        <v>14</v>
      </c>
      <c r="D204" s="16">
        <v>4</v>
      </c>
      <c r="E204" s="16">
        <v>5</v>
      </c>
      <c r="F204" s="16">
        <v>9</v>
      </c>
      <c r="G204" s="16">
        <v>5</v>
      </c>
      <c r="H204" s="16">
        <v>6</v>
      </c>
      <c r="I204" s="7">
        <v>3</v>
      </c>
      <c r="J204" s="141"/>
      <c r="K204" s="145"/>
      <c r="L204" s="14">
        <f t="shared" si="35"/>
        <v>23</v>
      </c>
      <c r="M204" s="16">
        <f t="shared" si="35"/>
        <v>27</v>
      </c>
      <c r="N204" s="32">
        <f>L204+M204</f>
        <v>50</v>
      </c>
      <c r="O204" s="68"/>
      <c r="P204" s="57" t="s">
        <v>18</v>
      </c>
      <c r="Q204" s="28"/>
    </row>
    <row r="205" spans="1:17" ht="10.5" customHeight="1">
      <c r="A205" s="27" t="s">
        <v>200</v>
      </c>
      <c r="B205" s="16">
        <v>3</v>
      </c>
      <c r="C205" s="16">
        <v>2</v>
      </c>
      <c r="D205" s="16">
        <v>2</v>
      </c>
      <c r="E205" s="16">
        <v>2</v>
      </c>
      <c r="F205" s="16">
        <v>7</v>
      </c>
      <c r="G205" s="16"/>
      <c r="H205" s="16">
        <v>8</v>
      </c>
      <c r="I205" s="7">
        <v>1</v>
      </c>
      <c r="J205" s="141"/>
      <c r="K205" s="145"/>
      <c r="L205" s="14">
        <f t="shared" si="35"/>
        <v>20</v>
      </c>
      <c r="M205" s="16">
        <f t="shared" si="35"/>
        <v>5</v>
      </c>
      <c r="N205" s="32">
        <f>L205+M205</f>
        <v>25</v>
      </c>
      <c r="O205" s="68"/>
      <c r="P205" s="57" t="s">
        <v>18</v>
      </c>
      <c r="Q205" s="28"/>
    </row>
    <row r="206" spans="1:17" ht="10.5" customHeight="1">
      <c r="A206" s="121" t="s">
        <v>201</v>
      </c>
      <c r="B206" s="58">
        <v>16</v>
      </c>
      <c r="C206" s="58">
        <v>7</v>
      </c>
      <c r="D206" s="58">
        <v>3</v>
      </c>
      <c r="E206" s="58">
        <v>2</v>
      </c>
      <c r="F206" s="58">
        <v>11</v>
      </c>
      <c r="G206" s="58"/>
      <c r="H206" s="58">
        <v>15</v>
      </c>
      <c r="I206" s="8">
        <v>2</v>
      </c>
      <c r="J206" s="141"/>
      <c r="K206" s="145"/>
      <c r="L206" s="143">
        <f t="shared" si="35"/>
        <v>45</v>
      </c>
      <c r="M206" s="58">
        <f t="shared" si="35"/>
        <v>11</v>
      </c>
      <c r="N206" s="96">
        <f>L206+M206</f>
        <v>56</v>
      </c>
      <c r="O206" s="99" t="s">
        <v>202</v>
      </c>
      <c r="P206" s="9"/>
      <c r="Q206" s="28"/>
    </row>
    <row r="207" spans="1:17" ht="10.5" customHeight="1">
      <c r="A207" s="29" t="s">
        <v>203</v>
      </c>
      <c r="B207" s="9"/>
      <c r="C207" s="57" t="s">
        <v>24</v>
      </c>
      <c r="D207" s="9"/>
      <c r="E207" s="9"/>
      <c r="F207" s="9"/>
      <c r="G207" s="9"/>
      <c r="H207" s="9"/>
      <c r="I207" s="9"/>
      <c r="J207" s="141"/>
      <c r="K207" s="145"/>
      <c r="L207" s="9"/>
      <c r="M207" s="9"/>
      <c r="N207" s="28"/>
      <c r="O207" s="69">
        <f>65+7</f>
        <v>72</v>
      </c>
      <c r="P207" s="16">
        <v>12</v>
      </c>
      <c r="Q207" s="32">
        <f>O207+P207</f>
        <v>84</v>
      </c>
    </row>
    <row r="208" spans="1:17" ht="11.25" thickBot="1">
      <c r="A208" s="123" t="s">
        <v>204</v>
      </c>
      <c r="B208" s="124">
        <v>25</v>
      </c>
      <c r="C208" s="124">
        <v>27</v>
      </c>
      <c r="D208" s="124">
        <v>22</v>
      </c>
      <c r="E208" s="124">
        <v>25</v>
      </c>
      <c r="F208" s="124">
        <v>28</v>
      </c>
      <c r="G208" s="124">
        <v>29</v>
      </c>
      <c r="H208" s="124">
        <v>38</v>
      </c>
      <c r="I208" s="148">
        <v>22</v>
      </c>
      <c r="J208" s="148"/>
      <c r="K208" s="149"/>
      <c r="L208" s="149">
        <f>B208+D208+F208+H208+J208</f>
        <v>113</v>
      </c>
      <c r="M208" s="124">
        <f>C208+E208+G208+I208+K208</f>
        <v>103</v>
      </c>
      <c r="N208" s="125">
        <f>L208+M208</f>
        <v>216</v>
      </c>
      <c r="O208" s="98">
        <v>14</v>
      </c>
      <c r="P208" s="63">
        <v>15</v>
      </c>
      <c r="Q208" s="50">
        <f>O208+P208</f>
        <v>29</v>
      </c>
    </row>
    <row r="209" spans="1:18" ht="10.5">
      <c r="A209" s="4" t="s">
        <v>205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3"/>
    </row>
    <row r="211" spans="8:17" ht="10.5">
      <c r="H211" s="17" t="s">
        <v>270</v>
      </c>
      <c r="Q211" s="12" t="s">
        <v>161</v>
      </c>
    </row>
    <row r="212" ht="10.5">
      <c r="Q212" s="13"/>
    </row>
    <row r="214" ht="11.25" thickBot="1"/>
    <row r="215" spans="1:17" ht="10.5">
      <c r="A215" s="23" t="s">
        <v>162</v>
      </c>
      <c r="B215" s="159" t="s">
        <v>6</v>
      </c>
      <c r="C215" s="159"/>
      <c r="D215" s="159" t="s">
        <v>7</v>
      </c>
      <c r="E215" s="159"/>
      <c r="F215" s="159" t="s">
        <v>8</v>
      </c>
      <c r="G215" s="159"/>
      <c r="H215" s="159" t="s">
        <v>9</v>
      </c>
      <c r="I215" s="159"/>
      <c r="J215" s="159" t="s">
        <v>10</v>
      </c>
      <c r="K215" s="159"/>
      <c r="L215" s="159" t="s">
        <v>11</v>
      </c>
      <c r="M215" s="159"/>
      <c r="N215" s="160"/>
      <c r="O215" s="161" t="s">
        <v>12</v>
      </c>
      <c r="P215" s="159"/>
      <c r="Q215" s="160"/>
    </row>
    <row r="216" spans="1:17" ht="11.25" thickBot="1">
      <c r="A216" s="34" t="s">
        <v>206</v>
      </c>
      <c r="B216" s="41" t="s">
        <v>14</v>
      </c>
      <c r="C216" s="41" t="s">
        <v>15</v>
      </c>
      <c r="D216" s="41" t="s">
        <v>14</v>
      </c>
      <c r="E216" s="41" t="s">
        <v>15</v>
      </c>
      <c r="F216" s="41" t="s">
        <v>14</v>
      </c>
      <c r="G216" s="41" t="s">
        <v>15</v>
      </c>
      <c r="H216" s="41" t="s">
        <v>14</v>
      </c>
      <c r="I216" s="41" t="s">
        <v>15</v>
      </c>
      <c r="J216" s="41" t="s">
        <v>14</v>
      </c>
      <c r="K216" s="41" t="s">
        <v>15</v>
      </c>
      <c r="L216" s="41" t="s">
        <v>14</v>
      </c>
      <c r="M216" s="41" t="s">
        <v>15</v>
      </c>
      <c r="N216" s="40" t="s">
        <v>16</v>
      </c>
      <c r="O216" s="54" t="s">
        <v>14</v>
      </c>
      <c r="P216" s="41" t="s">
        <v>15</v>
      </c>
      <c r="Q216" s="40" t="s">
        <v>16</v>
      </c>
    </row>
    <row r="217" spans="1:17" ht="10.5" customHeight="1">
      <c r="A217" s="45" t="s">
        <v>207</v>
      </c>
      <c r="B217" s="55">
        <v>11</v>
      </c>
      <c r="C217" s="55">
        <v>32</v>
      </c>
      <c r="D217" s="55">
        <v>12</v>
      </c>
      <c r="E217" s="55">
        <v>34</v>
      </c>
      <c r="F217" s="55">
        <v>7</v>
      </c>
      <c r="G217" s="55">
        <v>18</v>
      </c>
      <c r="H217" s="55">
        <v>2</v>
      </c>
      <c r="I217" s="46">
        <v>2</v>
      </c>
      <c r="J217" s="147"/>
      <c r="K217" s="126"/>
      <c r="L217" s="142">
        <f aca="true" t="shared" si="36" ref="L217:M233">B217+D217+F217+H217+J217</f>
        <v>32</v>
      </c>
      <c r="M217" s="55">
        <f t="shared" si="36"/>
        <v>86</v>
      </c>
      <c r="N217" s="46">
        <f aca="true" t="shared" si="37" ref="N217:N233">L217+M217</f>
        <v>118</v>
      </c>
      <c r="O217" s="85"/>
      <c r="P217" s="86" t="s">
        <v>18</v>
      </c>
      <c r="Q217" s="25"/>
    </row>
    <row r="218" spans="1:17" ht="10.5" customHeight="1">
      <c r="A218" s="27" t="s">
        <v>208</v>
      </c>
      <c r="B218" s="16">
        <v>6</v>
      </c>
      <c r="C218" s="16">
        <v>8</v>
      </c>
      <c r="D218" s="16">
        <v>5</v>
      </c>
      <c r="E218" s="16">
        <v>6</v>
      </c>
      <c r="F218" s="16"/>
      <c r="G218" s="16">
        <v>2</v>
      </c>
      <c r="H218" s="16"/>
      <c r="I218" s="7">
        <v>7</v>
      </c>
      <c r="J218" s="141"/>
      <c r="K218" s="145"/>
      <c r="L218" s="14">
        <f t="shared" si="36"/>
        <v>11</v>
      </c>
      <c r="M218" s="16">
        <f t="shared" si="36"/>
        <v>23</v>
      </c>
      <c r="N218" s="7">
        <f t="shared" si="37"/>
        <v>34</v>
      </c>
      <c r="O218" s="92"/>
      <c r="P218" s="77" t="s">
        <v>18</v>
      </c>
      <c r="Q218" s="89"/>
    </row>
    <row r="219" spans="1:17" ht="10.5" customHeight="1">
      <c r="A219" s="27" t="s">
        <v>209</v>
      </c>
      <c r="B219" s="16">
        <v>220</v>
      </c>
      <c r="C219" s="16">
        <v>23</v>
      </c>
      <c r="D219" s="16">
        <v>52</v>
      </c>
      <c r="E219" s="16">
        <v>10</v>
      </c>
      <c r="F219" s="16">
        <v>27</v>
      </c>
      <c r="G219" s="16">
        <v>6</v>
      </c>
      <c r="H219" s="16">
        <v>13</v>
      </c>
      <c r="I219" s="7">
        <v>11</v>
      </c>
      <c r="J219" s="141"/>
      <c r="K219" s="145"/>
      <c r="L219" s="14">
        <f>B219+D219+F219+H219+J219</f>
        <v>312</v>
      </c>
      <c r="M219" s="16">
        <f>C219+E219+G219+I219+K219</f>
        <v>50</v>
      </c>
      <c r="N219" s="7">
        <f>L219+M219</f>
        <v>362</v>
      </c>
      <c r="O219" s="92"/>
      <c r="P219" s="77" t="s">
        <v>18</v>
      </c>
      <c r="Q219" s="89"/>
    </row>
    <row r="220" spans="1:17" ht="10.5" customHeight="1">
      <c r="A220" s="27" t="s">
        <v>210</v>
      </c>
      <c r="B220" s="16">
        <v>52</v>
      </c>
      <c r="C220" s="16">
        <v>97</v>
      </c>
      <c r="D220" s="16">
        <v>46</v>
      </c>
      <c r="E220" s="16">
        <v>69</v>
      </c>
      <c r="F220" s="16">
        <v>22</v>
      </c>
      <c r="G220" s="16">
        <v>30</v>
      </c>
      <c r="H220" s="16">
        <v>4</v>
      </c>
      <c r="I220" s="7">
        <v>7</v>
      </c>
      <c r="J220" s="141"/>
      <c r="K220" s="145"/>
      <c r="L220" s="14">
        <f t="shared" si="36"/>
        <v>124</v>
      </c>
      <c r="M220" s="16">
        <f t="shared" si="36"/>
        <v>203</v>
      </c>
      <c r="N220" s="7">
        <f t="shared" si="37"/>
        <v>327</v>
      </c>
      <c r="O220" s="92"/>
      <c r="P220" s="77" t="s">
        <v>18</v>
      </c>
      <c r="Q220" s="89"/>
    </row>
    <row r="221" spans="1:17" ht="10.5" customHeight="1">
      <c r="A221" s="27" t="s">
        <v>211</v>
      </c>
      <c r="B221" s="16">
        <v>23</v>
      </c>
      <c r="C221" s="16">
        <v>39</v>
      </c>
      <c r="D221" s="16">
        <v>4</v>
      </c>
      <c r="E221" s="16">
        <v>7</v>
      </c>
      <c r="F221" s="16">
        <v>2</v>
      </c>
      <c r="G221" s="16">
        <v>3</v>
      </c>
      <c r="H221" s="16">
        <v>2</v>
      </c>
      <c r="I221" s="7">
        <v>2</v>
      </c>
      <c r="J221" s="141"/>
      <c r="K221" s="145"/>
      <c r="L221" s="14">
        <f t="shared" si="36"/>
        <v>31</v>
      </c>
      <c r="M221" s="16">
        <f t="shared" si="36"/>
        <v>51</v>
      </c>
      <c r="N221" s="7">
        <f t="shared" si="37"/>
        <v>82</v>
      </c>
      <c r="O221" s="92"/>
      <c r="P221" s="77" t="s">
        <v>18</v>
      </c>
      <c r="Q221" s="89"/>
    </row>
    <row r="222" spans="1:17" ht="10.5" customHeight="1">
      <c r="A222" s="27" t="s">
        <v>212</v>
      </c>
      <c r="B222" s="16">
        <v>8</v>
      </c>
      <c r="C222" s="16">
        <v>9</v>
      </c>
      <c r="D222" s="16">
        <v>3</v>
      </c>
      <c r="E222" s="16">
        <v>3</v>
      </c>
      <c r="F222" s="16"/>
      <c r="G222" s="16"/>
      <c r="H222" s="16"/>
      <c r="I222" s="7"/>
      <c r="J222" s="141"/>
      <c r="K222" s="145"/>
      <c r="L222" s="14">
        <f t="shared" si="36"/>
        <v>11</v>
      </c>
      <c r="M222" s="16">
        <f t="shared" si="36"/>
        <v>12</v>
      </c>
      <c r="N222" s="7">
        <f t="shared" si="37"/>
        <v>23</v>
      </c>
      <c r="O222" s="92"/>
      <c r="P222" s="77" t="s">
        <v>18</v>
      </c>
      <c r="Q222" s="89"/>
    </row>
    <row r="223" spans="1:17" ht="10.5" customHeight="1">
      <c r="A223" s="27" t="s">
        <v>213</v>
      </c>
      <c r="B223" s="16">
        <v>20</v>
      </c>
      <c r="C223" s="16">
        <v>48</v>
      </c>
      <c r="D223" s="16">
        <v>7</v>
      </c>
      <c r="E223" s="16">
        <v>16</v>
      </c>
      <c r="F223" s="16">
        <v>2</v>
      </c>
      <c r="G223" s="16">
        <v>2</v>
      </c>
      <c r="H223" s="16"/>
      <c r="I223" s="7">
        <v>2</v>
      </c>
      <c r="J223" s="141"/>
      <c r="K223" s="145"/>
      <c r="L223" s="14">
        <f t="shared" si="36"/>
        <v>29</v>
      </c>
      <c r="M223" s="16">
        <f t="shared" si="36"/>
        <v>68</v>
      </c>
      <c r="N223" s="7">
        <f t="shared" si="37"/>
        <v>97</v>
      </c>
      <c r="O223" s="92"/>
      <c r="P223" s="77" t="s">
        <v>18</v>
      </c>
      <c r="Q223" s="89"/>
    </row>
    <row r="224" spans="1:17" ht="10.5" customHeight="1">
      <c r="A224" s="27" t="s">
        <v>214</v>
      </c>
      <c r="B224" s="16">
        <v>33</v>
      </c>
      <c r="C224" s="16">
        <v>102</v>
      </c>
      <c r="D224" s="16">
        <v>38</v>
      </c>
      <c r="E224" s="16">
        <v>96</v>
      </c>
      <c r="F224" s="16">
        <v>44</v>
      </c>
      <c r="G224" s="16">
        <v>110</v>
      </c>
      <c r="H224" s="16">
        <v>44</v>
      </c>
      <c r="I224" s="7">
        <v>113</v>
      </c>
      <c r="J224" s="141"/>
      <c r="K224" s="145"/>
      <c r="L224" s="14">
        <f t="shared" si="36"/>
        <v>159</v>
      </c>
      <c r="M224" s="16">
        <f t="shared" si="36"/>
        <v>421</v>
      </c>
      <c r="N224" s="7">
        <f t="shared" si="37"/>
        <v>580</v>
      </c>
      <c r="O224" s="69">
        <v>15</v>
      </c>
      <c r="P224" s="16">
        <v>37</v>
      </c>
      <c r="Q224" s="32">
        <f>O224+P224</f>
        <v>52</v>
      </c>
    </row>
    <row r="225" spans="1:17" ht="10.5" customHeight="1">
      <c r="A225" s="27" t="s">
        <v>215</v>
      </c>
      <c r="B225" s="16"/>
      <c r="C225" s="16"/>
      <c r="D225" s="16">
        <v>1</v>
      </c>
      <c r="E225" s="16"/>
      <c r="F225" s="16">
        <v>3</v>
      </c>
      <c r="G225" s="16">
        <v>2</v>
      </c>
      <c r="H225" s="16">
        <v>3</v>
      </c>
      <c r="I225" s="7">
        <v>3</v>
      </c>
      <c r="J225" s="141"/>
      <c r="K225" s="145"/>
      <c r="L225" s="14">
        <f t="shared" si="36"/>
        <v>7</v>
      </c>
      <c r="M225" s="16">
        <f t="shared" si="36"/>
        <v>5</v>
      </c>
      <c r="N225" s="7">
        <f t="shared" si="37"/>
        <v>12</v>
      </c>
      <c r="O225" s="92"/>
      <c r="P225" s="77" t="s">
        <v>18</v>
      </c>
      <c r="Q225" s="89"/>
    </row>
    <row r="226" spans="1:17" ht="10.5" customHeight="1">
      <c r="A226" s="27" t="s">
        <v>216</v>
      </c>
      <c r="B226" s="16"/>
      <c r="C226" s="16"/>
      <c r="D226" s="16"/>
      <c r="E226" s="16"/>
      <c r="F226" s="16"/>
      <c r="G226" s="16">
        <v>1</v>
      </c>
      <c r="H226" s="16">
        <v>2</v>
      </c>
      <c r="I226" s="7">
        <v>3</v>
      </c>
      <c r="J226" s="141"/>
      <c r="K226" s="145"/>
      <c r="L226" s="14">
        <f t="shared" si="36"/>
        <v>2</v>
      </c>
      <c r="M226" s="16">
        <f t="shared" si="36"/>
        <v>4</v>
      </c>
      <c r="N226" s="7">
        <f t="shared" si="37"/>
        <v>6</v>
      </c>
      <c r="O226" s="92"/>
      <c r="P226" s="77" t="s">
        <v>18</v>
      </c>
      <c r="Q226" s="89"/>
    </row>
    <row r="227" spans="1:17" ht="10.5" customHeight="1">
      <c r="A227" s="27" t="s">
        <v>217</v>
      </c>
      <c r="B227" s="16"/>
      <c r="C227" s="16">
        <v>1</v>
      </c>
      <c r="D227" s="16">
        <v>1</v>
      </c>
      <c r="E227" s="16"/>
      <c r="F227" s="16"/>
      <c r="G227" s="16">
        <v>1</v>
      </c>
      <c r="H227" s="16"/>
      <c r="I227" s="7"/>
      <c r="J227" s="141"/>
      <c r="K227" s="145"/>
      <c r="L227" s="14">
        <f>B227+D227+F227+H227+J227</f>
        <v>1</v>
      </c>
      <c r="M227" s="16">
        <f>C227+E227+G227+I227+K227</f>
        <v>2</v>
      </c>
      <c r="N227" s="7">
        <f>L227+M227</f>
        <v>3</v>
      </c>
      <c r="O227" s="92"/>
      <c r="P227" s="77" t="s">
        <v>18</v>
      </c>
      <c r="Q227" s="89"/>
    </row>
    <row r="228" spans="1:17" ht="10.5" customHeight="1">
      <c r="A228" s="27" t="s">
        <v>218</v>
      </c>
      <c r="B228" s="16">
        <v>13</v>
      </c>
      <c r="C228" s="16">
        <v>18</v>
      </c>
      <c r="D228" s="16">
        <v>28</v>
      </c>
      <c r="E228" s="16">
        <v>28</v>
      </c>
      <c r="F228" s="16">
        <v>33</v>
      </c>
      <c r="G228" s="16">
        <v>37</v>
      </c>
      <c r="H228" s="16">
        <v>44</v>
      </c>
      <c r="I228" s="7">
        <v>53</v>
      </c>
      <c r="J228" s="141"/>
      <c r="K228" s="145"/>
      <c r="L228" s="14">
        <f t="shared" si="36"/>
        <v>118</v>
      </c>
      <c r="M228" s="16">
        <f t="shared" si="36"/>
        <v>136</v>
      </c>
      <c r="N228" s="7">
        <f t="shared" si="37"/>
        <v>254</v>
      </c>
      <c r="O228" s="69">
        <v>17</v>
      </c>
      <c r="P228" s="16">
        <v>25</v>
      </c>
      <c r="Q228" s="32">
        <f>O228+P228</f>
        <v>42</v>
      </c>
    </row>
    <row r="229" spans="1:17" ht="10.5" customHeight="1">
      <c r="A229" s="27" t="s">
        <v>219</v>
      </c>
      <c r="B229" s="16">
        <v>1</v>
      </c>
      <c r="C229" s="16">
        <v>13</v>
      </c>
      <c r="D229" s="16">
        <v>2</v>
      </c>
      <c r="E229" s="16">
        <v>10</v>
      </c>
      <c r="F229" s="16">
        <v>9</v>
      </c>
      <c r="G229" s="16">
        <v>8</v>
      </c>
      <c r="H229" s="16">
        <v>5</v>
      </c>
      <c r="I229" s="7">
        <v>26</v>
      </c>
      <c r="J229" s="141"/>
      <c r="K229" s="145"/>
      <c r="L229" s="14">
        <f t="shared" si="36"/>
        <v>17</v>
      </c>
      <c r="M229" s="16">
        <f t="shared" si="36"/>
        <v>57</v>
      </c>
      <c r="N229" s="7">
        <f t="shared" si="37"/>
        <v>74</v>
      </c>
      <c r="O229" s="92"/>
      <c r="P229" s="77" t="s">
        <v>18</v>
      </c>
      <c r="Q229" s="89"/>
    </row>
    <row r="230" spans="1:17" ht="10.5" customHeight="1">
      <c r="A230" s="27" t="s">
        <v>220</v>
      </c>
      <c r="B230" s="16">
        <v>1</v>
      </c>
      <c r="C230" s="16">
        <v>3</v>
      </c>
      <c r="D230" s="16"/>
      <c r="E230" s="16">
        <v>5</v>
      </c>
      <c r="F230" s="16">
        <v>4</v>
      </c>
      <c r="G230" s="16">
        <v>13</v>
      </c>
      <c r="H230" s="16">
        <v>5</v>
      </c>
      <c r="I230" s="7">
        <v>17</v>
      </c>
      <c r="J230" s="141"/>
      <c r="K230" s="145"/>
      <c r="L230" s="14">
        <f t="shared" si="36"/>
        <v>10</v>
      </c>
      <c r="M230" s="16">
        <f t="shared" si="36"/>
        <v>38</v>
      </c>
      <c r="N230" s="7">
        <f t="shared" si="37"/>
        <v>48</v>
      </c>
      <c r="O230" s="92"/>
      <c r="P230" s="77" t="s">
        <v>18</v>
      </c>
      <c r="Q230" s="89"/>
    </row>
    <row r="231" spans="1:17" ht="10.5" customHeight="1">
      <c r="A231" s="27" t="s">
        <v>221</v>
      </c>
      <c r="B231" s="16">
        <v>3</v>
      </c>
      <c r="C231" s="16">
        <v>1</v>
      </c>
      <c r="D231" s="16">
        <v>1</v>
      </c>
      <c r="E231" s="16">
        <v>2</v>
      </c>
      <c r="F231" s="16">
        <v>3</v>
      </c>
      <c r="G231" s="16">
        <v>3</v>
      </c>
      <c r="H231" s="16">
        <v>3</v>
      </c>
      <c r="I231" s="7">
        <v>1</v>
      </c>
      <c r="J231" s="141"/>
      <c r="K231" s="145"/>
      <c r="L231" s="14">
        <f t="shared" si="36"/>
        <v>10</v>
      </c>
      <c r="M231" s="16">
        <f t="shared" si="36"/>
        <v>7</v>
      </c>
      <c r="N231" s="7">
        <f t="shared" si="37"/>
        <v>17</v>
      </c>
      <c r="O231" s="69">
        <v>58</v>
      </c>
      <c r="P231" s="16">
        <v>45</v>
      </c>
      <c r="Q231" s="32">
        <f>O231+P231</f>
        <v>103</v>
      </c>
    </row>
    <row r="232" spans="1:17" ht="10.5" customHeight="1">
      <c r="A232" s="27" t="s">
        <v>222</v>
      </c>
      <c r="B232" s="16"/>
      <c r="C232" s="16"/>
      <c r="D232" s="16"/>
      <c r="E232" s="16">
        <v>1</v>
      </c>
      <c r="F232" s="16"/>
      <c r="G232" s="16"/>
      <c r="H232" s="16"/>
      <c r="I232" s="7">
        <v>3</v>
      </c>
      <c r="J232" s="141"/>
      <c r="K232" s="145"/>
      <c r="L232" s="14">
        <f t="shared" si="36"/>
        <v>0</v>
      </c>
      <c r="M232" s="16">
        <f t="shared" si="36"/>
        <v>4</v>
      </c>
      <c r="N232" s="7">
        <f t="shared" si="37"/>
        <v>4</v>
      </c>
      <c r="O232" s="92"/>
      <c r="P232" s="77" t="s">
        <v>18</v>
      </c>
      <c r="Q232" s="89"/>
    </row>
    <row r="233" spans="1:17" ht="10.5" customHeight="1">
      <c r="A233" s="27" t="s">
        <v>223</v>
      </c>
      <c r="B233" s="16">
        <v>6</v>
      </c>
      <c r="C233" s="16">
        <v>18</v>
      </c>
      <c r="D233" s="16">
        <v>7</v>
      </c>
      <c r="E233" s="16">
        <v>15</v>
      </c>
      <c r="F233" s="16">
        <v>3</v>
      </c>
      <c r="G233" s="16">
        <v>17</v>
      </c>
      <c r="H233" s="16">
        <v>7</v>
      </c>
      <c r="I233" s="7">
        <v>15</v>
      </c>
      <c r="J233" s="141"/>
      <c r="K233" s="145"/>
      <c r="L233" s="14">
        <f t="shared" si="36"/>
        <v>23</v>
      </c>
      <c r="M233" s="16">
        <f t="shared" si="36"/>
        <v>65</v>
      </c>
      <c r="N233" s="32">
        <f t="shared" si="37"/>
        <v>88</v>
      </c>
      <c r="O233" s="106" t="s">
        <v>47</v>
      </c>
      <c r="P233" s="20"/>
      <c r="Q233" s="89"/>
    </row>
    <row r="234" spans="1:17" ht="10.5" customHeight="1" thickBot="1">
      <c r="A234" s="105" t="s">
        <v>58</v>
      </c>
      <c r="B234" s="20"/>
      <c r="C234" s="77" t="s">
        <v>224</v>
      </c>
      <c r="D234" s="20"/>
      <c r="E234" s="20"/>
      <c r="F234" s="20"/>
      <c r="G234" s="20"/>
      <c r="H234" s="20"/>
      <c r="I234" s="20"/>
      <c r="J234" s="148"/>
      <c r="K234" s="149"/>
      <c r="L234" s="20"/>
      <c r="M234" s="20"/>
      <c r="N234" s="20"/>
      <c r="O234" s="98">
        <v>27</v>
      </c>
      <c r="P234" s="63">
        <v>19</v>
      </c>
      <c r="Q234" s="50">
        <f>O234+P234</f>
        <v>46</v>
      </c>
    </row>
    <row r="235" spans="1:17" ht="16.5" customHeight="1">
      <c r="A235" s="45" t="s">
        <v>60</v>
      </c>
      <c r="B235" s="100">
        <f aca="true" t="shared" si="38" ref="B235:M235">SUM(B170:B234)</f>
        <v>983</v>
      </c>
      <c r="C235" s="100">
        <f t="shared" si="38"/>
        <v>1055</v>
      </c>
      <c r="D235" s="100">
        <f t="shared" si="38"/>
        <v>526</v>
      </c>
      <c r="E235" s="100">
        <f t="shared" si="38"/>
        <v>711</v>
      </c>
      <c r="F235" s="100">
        <f t="shared" si="38"/>
        <v>572</v>
      </c>
      <c r="G235" s="100">
        <f t="shared" si="38"/>
        <v>662</v>
      </c>
      <c r="H235" s="100">
        <f t="shared" si="38"/>
        <v>694</v>
      </c>
      <c r="I235" s="100">
        <f t="shared" si="38"/>
        <v>857</v>
      </c>
      <c r="J235" s="100">
        <f t="shared" si="38"/>
        <v>134</v>
      </c>
      <c r="K235" s="100">
        <f t="shared" si="38"/>
        <v>157</v>
      </c>
      <c r="L235" s="100">
        <f t="shared" si="38"/>
        <v>2909</v>
      </c>
      <c r="M235" s="100">
        <f t="shared" si="38"/>
        <v>3442</v>
      </c>
      <c r="N235" s="46"/>
      <c r="O235" s="71">
        <f>SUM(O170:O234)</f>
        <v>664</v>
      </c>
      <c r="P235" s="55">
        <f>SUM(P170:P234)</f>
        <v>428</v>
      </c>
      <c r="Q235" s="51"/>
    </row>
    <row r="236" spans="1:17" ht="16.5" customHeight="1" thickBot="1">
      <c r="A236" s="43" t="s">
        <v>225</v>
      </c>
      <c r="B236" s="64"/>
      <c r="C236" s="84">
        <f>B235+C235</f>
        <v>2038</v>
      </c>
      <c r="D236" s="64"/>
      <c r="E236" s="84">
        <f>D235+E235</f>
        <v>1237</v>
      </c>
      <c r="F236" s="64"/>
      <c r="G236" s="84">
        <f>F235+G235</f>
        <v>1234</v>
      </c>
      <c r="H236" s="64"/>
      <c r="I236" s="84">
        <f>H235+I235</f>
        <v>1551</v>
      </c>
      <c r="J236" s="64"/>
      <c r="K236" s="84">
        <f>J235+K235</f>
        <v>291</v>
      </c>
      <c r="L236" s="64"/>
      <c r="M236" s="84">
        <f>L235+M235</f>
        <v>6351</v>
      </c>
      <c r="N236" s="64">
        <f>SUM(N170:N233)</f>
        <v>6351</v>
      </c>
      <c r="O236" s="113"/>
      <c r="P236" s="84">
        <f>O235+P235</f>
        <v>1092</v>
      </c>
      <c r="Q236" s="104">
        <f>SUM(Q170:Q234)</f>
        <v>1092</v>
      </c>
    </row>
    <row r="237" spans="2:17" ht="10.5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9" ht="11.25" thickBot="1"/>
    <row r="240" spans="1:17" ht="10.5">
      <c r="A240" s="23" t="s">
        <v>226</v>
      </c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5"/>
      <c r="O240" s="161" t="s">
        <v>12</v>
      </c>
      <c r="P240" s="159"/>
      <c r="Q240" s="160"/>
    </row>
    <row r="241" spans="1:17" ht="11.25" thickBot="1">
      <c r="A241" s="34" t="s">
        <v>227</v>
      </c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4"/>
      <c r="O241" s="54" t="s">
        <v>14</v>
      </c>
      <c r="P241" s="41" t="s">
        <v>15</v>
      </c>
      <c r="Q241" s="40" t="s">
        <v>16</v>
      </c>
    </row>
    <row r="242" spans="1:17" ht="10.5">
      <c r="A242" s="115" t="s">
        <v>228</v>
      </c>
      <c r="B242" s="102"/>
      <c r="C242" s="56" t="s">
        <v>24</v>
      </c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42"/>
      <c r="O242" s="71">
        <f>249+1+40</f>
        <v>290</v>
      </c>
      <c r="P242" s="55">
        <f>208+10</f>
        <v>218</v>
      </c>
      <c r="Q242" s="51">
        <f>O242+P242</f>
        <v>508</v>
      </c>
    </row>
    <row r="243" spans="1:17" ht="10.5">
      <c r="A243" s="26" t="s">
        <v>268</v>
      </c>
      <c r="B243" s="20"/>
      <c r="C243" s="150" t="s">
        <v>24</v>
      </c>
      <c r="D243" s="151"/>
      <c r="E243" s="20"/>
      <c r="F243" s="20"/>
      <c r="G243" s="20"/>
      <c r="H243" s="20"/>
      <c r="I243" s="20"/>
      <c r="J243" s="20"/>
      <c r="K243" s="20"/>
      <c r="L243" s="20"/>
      <c r="M243" s="20"/>
      <c r="N243" s="89"/>
      <c r="O243" s="97">
        <v>10</v>
      </c>
      <c r="P243" s="61">
        <v>4</v>
      </c>
      <c r="Q243" s="32">
        <f>O243+P243</f>
        <v>14</v>
      </c>
    </row>
    <row r="244" spans="1:17" ht="10.5">
      <c r="A244" s="107" t="s">
        <v>229</v>
      </c>
      <c r="B244" s="19"/>
      <c r="C244" s="79" t="s">
        <v>24</v>
      </c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08"/>
      <c r="O244" s="69">
        <v>3</v>
      </c>
      <c r="P244" s="58">
        <v>1</v>
      </c>
      <c r="Q244" s="32">
        <f>O244+P244</f>
        <v>4</v>
      </c>
    </row>
    <row r="245" spans="1:17" ht="10.5">
      <c r="A245" s="107" t="s">
        <v>230</v>
      </c>
      <c r="B245" s="19"/>
      <c r="C245" s="79" t="s">
        <v>231</v>
      </c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08"/>
      <c r="O245" s="68"/>
      <c r="P245" s="14"/>
      <c r="Q245" s="111" t="s">
        <v>232</v>
      </c>
    </row>
    <row r="246" spans="1:17" ht="10.5">
      <c r="A246" s="107" t="s">
        <v>233</v>
      </c>
      <c r="B246" s="19"/>
      <c r="C246" s="79" t="s">
        <v>24</v>
      </c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08"/>
      <c r="O246" s="69">
        <v>18</v>
      </c>
      <c r="P246" s="15">
        <v>13</v>
      </c>
      <c r="Q246" s="32">
        <f aca="true" t="shared" si="39" ref="Q246:Q252">O246+P246</f>
        <v>31</v>
      </c>
    </row>
    <row r="247" spans="1:17" ht="10.5">
      <c r="A247" s="107" t="s">
        <v>234</v>
      </c>
      <c r="B247" s="19"/>
      <c r="C247" s="79" t="s">
        <v>235</v>
      </c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08"/>
      <c r="O247" s="69">
        <v>2</v>
      </c>
      <c r="P247" s="16">
        <v>3</v>
      </c>
      <c r="Q247" s="32">
        <f t="shared" si="39"/>
        <v>5</v>
      </c>
    </row>
    <row r="248" spans="1:17" ht="10.5">
      <c r="A248" s="109" t="s">
        <v>236</v>
      </c>
      <c r="B248" s="21"/>
      <c r="C248" s="80" t="s">
        <v>24</v>
      </c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110"/>
      <c r="O248" s="69">
        <v>4</v>
      </c>
      <c r="P248" s="16">
        <v>9</v>
      </c>
      <c r="Q248" s="32">
        <f t="shared" si="39"/>
        <v>13</v>
      </c>
    </row>
    <row r="249" spans="1:17" ht="10.5">
      <c r="A249" s="26" t="s">
        <v>237</v>
      </c>
      <c r="B249" s="20"/>
      <c r="C249" s="77" t="s">
        <v>24</v>
      </c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89"/>
      <c r="O249" s="69">
        <v>15</v>
      </c>
      <c r="P249" s="16">
        <v>32</v>
      </c>
      <c r="Q249" s="32">
        <f t="shared" si="39"/>
        <v>47</v>
      </c>
    </row>
    <row r="250" spans="1:17" ht="10.5">
      <c r="A250" s="107" t="s">
        <v>238</v>
      </c>
      <c r="B250" s="19"/>
      <c r="C250" s="79" t="s">
        <v>235</v>
      </c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08"/>
      <c r="O250" s="69">
        <v>3</v>
      </c>
      <c r="P250" s="16">
        <v>2</v>
      </c>
      <c r="Q250" s="32">
        <f t="shared" si="39"/>
        <v>5</v>
      </c>
    </row>
    <row r="251" spans="1:17" ht="10.5">
      <c r="A251" s="107" t="s">
        <v>239</v>
      </c>
      <c r="B251" s="19"/>
      <c r="C251" s="79" t="s">
        <v>24</v>
      </c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08"/>
      <c r="O251" s="69">
        <v>4</v>
      </c>
      <c r="P251" s="58">
        <v>5</v>
      </c>
      <c r="Q251" s="32">
        <f t="shared" si="39"/>
        <v>9</v>
      </c>
    </row>
    <row r="252" spans="1:17" ht="10.5">
      <c r="A252" s="107" t="s">
        <v>240</v>
      </c>
      <c r="B252" s="19"/>
      <c r="C252" s="79" t="s">
        <v>235</v>
      </c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08"/>
      <c r="O252" s="69">
        <v>5</v>
      </c>
      <c r="P252" s="14">
        <v>4</v>
      </c>
      <c r="Q252" s="32">
        <f t="shared" si="39"/>
        <v>9</v>
      </c>
    </row>
    <row r="253" spans="1:17" ht="10.5">
      <c r="A253" s="107" t="s">
        <v>241</v>
      </c>
      <c r="B253" s="19"/>
      <c r="C253" s="79" t="s">
        <v>231</v>
      </c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08"/>
      <c r="O253" s="68"/>
      <c r="P253" s="14"/>
      <c r="Q253" s="111" t="s">
        <v>232</v>
      </c>
    </row>
    <row r="254" spans="1:17" ht="10.5">
      <c r="A254" s="109" t="s">
        <v>242</v>
      </c>
      <c r="B254" s="21"/>
      <c r="C254" s="80" t="s">
        <v>231</v>
      </c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110"/>
      <c r="O254" s="68"/>
      <c r="P254" s="14"/>
      <c r="Q254" s="111" t="s">
        <v>232</v>
      </c>
    </row>
    <row r="255" spans="1:17" ht="11.25" thickBot="1">
      <c r="A255" s="34" t="s">
        <v>244</v>
      </c>
      <c r="B255" s="93"/>
      <c r="C255" s="52" t="s">
        <v>231</v>
      </c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4"/>
      <c r="O255" s="70"/>
      <c r="P255" s="103"/>
      <c r="Q255" s="112" t="s">
        <v>232</v>
      </c>
    </row>
    <row r="256" spans="1:17" ht="16.5" customHeight="1">
      <c r="A256" s="115" t="s">
        <v>60</v>
      </c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42"/>
      <c r="O256" s="71">
        <f>SUM(O242:O255)</f>
        <v>354</v>
      </c>
      <c r="P256" s="55">
        <f>SUM(P242:P255)</f>
        <v>291</v>
      </c>
      <c r="Q256" s="51"/>
    </row>
    <row r="257" spans="1:17" ht="16.5" customHeight="1" thickBot="1">
      <c r="A257" s="34" t="s">
        <v>245</v>
      </c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4"/>
      <c r="O257" s="113"/>
      <c r="P257" s="114">
        <f>O256+P256</f>
        <v>645</v>
      </c>
      <c r="Q257" s="104">
        <f>SUM(Q242:Q255)</f>
        <v>645</v>
      </c>
    </row>
    <row r="258" ht="10.5">
      <c r="Q258" s="12" t="s">
        <v>266</v>
      </c>
    </row>
    <row r="261" spans="1:8" ht="10.5">
      <c r="A261" s="2" t="s">
        <v>0</v>
      </c>
      <c r="F261" s="82"/>
      <c r="G261" s="82"/>
      <c r="H261" s="17" t="s">
        <v>270</v>
      </c>
    </row>
    <row r="262" ht="10.5">
      <c r="A262" s="2" t="s">
        <v>3</v>
      </c>
    </row>
    <row r="263" ht="10.5">
      <c r="Q263" s="13"/>
    </row>
    <row r="267" ht="11.25" thickBot="1"/>
    <row r="268" spans="1:17" ht="10.5">
      <c r="A268" s="23" t="s">
        <v>5</v>
      </c>
      <c r="B268" s="159" t="s">
        <v>262</v>
      </c>
      <c r="C268" s="159"/>
      <c r="D268" s="159" t="s">
        <v>263</v>
      </c>
      <c r="E268" s="159"/>
      <c r="F268" s="159" t="s">
        <v>264</v>
      </c>
      <c r="G268" s="159"/>
      <c r="H268" s="159" t="s">
        <v>265</v>
      </c>
      <c r="I268" s="159"/>
      <c r="J268" s="159" t="s">
        <v>10</v>
      </c>
      <c r="K268" s="159"/>
      <c r="L268" s="24"/>
      <c r="M268" s="53" t="s">
        <v>11</v>
      </c>
      <c r="N268" s="25"/>
      <c r="O268" s="161" t="s">
        <v>12</v>
      </c>
      <c r="P268" s="159"/>
      <c r="Q268" s="160"/>
    </row>
    <row r="269" spans="1:17" ht="11.25" thickBot="1">
      <c r="A269" s="34" t="s">
        <v>246</v>
      </c>
      <c r="B269" s="41" t="s">
        <v>14</v>
      </c>
      <c r="C269" s="41" t="s">
        <v>15</v>
      </c>
      <c r="D269" s="41" t="s">
        <v>14</v>
      </c>
      <c r="E269" s="41" t="s">
        <v>15</v>
      </c>
      <c r="F269" s="41" t="s">
        <v>14</v>
      </c>
      <c r="G269" s="41" t="s">
        <v>15</v>
      </c>
      <c r="H269" s="41" t="s">
        <v>14</v>
      </c>
      <c r="I269" s="41" t="s">
        <v>15</v>
      </c>
      <c r="J269" s="41" t="s">
        <v>14</v>
      </c>
      <c r="K269" s="41" t="s">
        <v>15</v>
      </c>
      <c r="L269" s="41" t="s">
        <v>14</v>
      </c>
      <c r="M269" s="41" t="s">
        <v>15</v>
      </c>
      <c r="N269" s="40" t="s">
        <v>16</v>
      </c>
      <c r="O269" s="54" t="s">
        <v>14</v>
      </c>
      <c r="P269" s="41" t="s">
        <v>15</v>
      </c>
      <c r="Q269" s="40" t="s">
        <v>16</v>
      </c>
    </row>
    <row r="270" spans="1:17" ht="10.5">
      <c r="A270" s="45" t="s">
        <v>247</v>
      </c>
      <c r="B270" s="46"/>
      <c r="C270" s="102"/>
      <c r="D270" s="102"/>
      <c r="E270" s="102"/>
      <c r="F270" s="102"/>
      <c r="G270" s="102"/>
      <c r="H270" s="102"/>
      <c r="I270" s="142"/>
      <c r="J270" s="55"/>
      <c r="K270" s="55"/>
      <c r="L270" s="55">
        <f>J270</f>
        <v>0</v>
      </c>
      <c r="M270" s="55">
        <f>K270</f>
        <v>0</v>
      </c>
      <c r="N270" s="46">
        <f>L270+M270</f>
        <v>0</v>
      </c>
      <c r="O270" s="67"/>
      <c r="P270" s="56" t="s">
        <v>18</v>
      </c>
      <c r="Q270" s="42"/>
    </row>
    <row r="271" spans="1:17" ht="10.5">
      <c r="A271" s="121" t="s">
        <v>248</v>
      </c>
      <c r="B271" s="58">
        <v>37</v>
      </c>
      <c r="C271" s="58">
        <v>64</v>
      </c>
      <c r="D271" s="58">
        <v>38</v>
      </c>
      <c r="E271" s="58">
        <v>61</v>
      </c>
      <c r="F271" s="58">
        <v>35</v>
      </c>
      <c r="G271" s="58">
        <v>63</v>
      </c>
      <c r="H271" s="58">
        <v>34</v>
      </c>
      <c r="I271" s="58">
        <v>62</v>
      </c>
      <c r="J271" s="58"/>
      <c r="K271" s="58"/>
      <c r="L271" s="58">
        <f>B271+D271+F271+H271</f>
        <v>144</v>
      </c>
      <c r="M271" s="58">
        <f>C271+E271+G271+I271</f>
        <v>250</v>
      </c>
      <c r="N271" s="8">
        <f>L271+M271</f>
        <v>394</v>
      </c>
      <c r="O271" s="68"/>
      <c r="P271" s="57" t="s">
        <v>18</v>
      </c>
      <c r="Q271" s="28"/>
    </row>
    <row r="272" spans="1:17" ht="10.5">
      <c r="A272" s="29" t="s">
        <v>249</v>
      </c>
      <c r="B272" s="9"/>
      <c r="C272" s="9"/>
      <c r="D272" s="57" t="s">
        <v>24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7">
        <v>10</v>
      </c>
      <c r="P272" s="122">
        <v>11</v>
      </c>
      <c r="Q272" s="30">
        <f>O272+P272</f>
        <v>21</v>
      </c>
    </row>
    <row r="273" spans="1:17" ht="10.5">
      <c r="A273" s="29" t="s">
        <v>250</v>
      </c>
      <c r="B273" s="9"/>
      <c r="C273" s="9"/>
      <c r="D273" s="57" t="s">
        <v>24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69">
        <v>1</v>
      </c>
      <c r="P273" s="16">
        <v>2</v>
      </c>
      <c r="Q273" s="32">
        <f>O273+P273</f>
        <v>3</v>
      </c>
    </row>
    <row r="274" spans="1:17" ht="10.5">
      <c r="A274" s="29" t="s">
        <v>251</v>
      </c>
      <c r="B274" s="9"/>
      <c r="C274" s="9"/>
      <c r="D274" s="57" t="s">
        <v>24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69">
        <v>2</v>
      </c>
      <c r="P274" s="16"/>
      <c r="Q274" s="32">
        <f>O274+P274</f>
        <v>2</v>
      </c>
    </row>
    <row r="275" spans="1:17" ht="10.5">
      <c r="A275" s="29" t="s">
        <v>252</v>
      </c>
      <c r="B275" s="9"/>
      <c r="C275" s="9"/>
      <c r="D275" s="57" t="s">
        <v>24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69">
        <v>20</v>
      </c>
      <c r="P275" s="16">
        <v>18</v>
      </c>
      <c r="Q275" s="32">
        <f>O275+P275</f>
        <v>38</v>
      </c>
    </row>
    <row r="276" spans="1:17" ht="11.25" thickBot="1">
      <c r="A276" s="43" t="s">
        <v>253</v>
      </c>
      <c r="B276" s="49"/>
      <c r="C276" s="49"/>
      <c r="D276" s="62" t="s">
        <v>24</v>
      </c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98">
        <v>15</v>
      </c>
      <c r="P276" s="63">
        <v>6</v>
      </c>
      <c r="Q276" s="50">
        <f>O276+P276</f>
        <v>21</v>
      </c>
    </row>
    <row r="277" spans="1:17" ht="16.5" customHeight="1">
      <c r="A277" s="115" t="s">
        <v>60</v>
      </c>
      <c r="B277" s="55">
        <f aca="true" t="shared" si="40" ref="B277:K277">SUM(B270:B276)</f>
        <v>37</v>
      </c>
      <c r="C277" s="55">
        <f t="shared" si="40"/>
        <v>64</v>
      </c>
      <c r="D277" s="55">
        <f t="shared" si="40"/>
        <v>38</v>
      </c>
      <c r="E277" s="55">
        <f t="shared" si="40"/>
        <v>61</v>
      </c>
      <c r="F277" s="55">
        <f t="shared" si="40"/>
        <v>35</v>
      </c>
      <c r="G277" s="55">
        <f t="shared" si="40"/>
        <v>63</v>
      </c>
      <c r="H277" s="55">
        <f t="shared" si="40"/>
        <v>34</v>
      </c>
      <c r="I277" s="55">
        <f t="shared" si="40"/>
        <v>62</v>
      </c>
      <c r="J277" s="55">
        <f t="shared" si="40"/>
        <v>0</v>
      </c>
      <c r="K277" s="55">
        <f t="shared" si="40"/>
        <v>0</v>
      </c>
      <c r="L277" s="55">
        <f>SUM(L270:L271)</f>
        <v>144</v>
      </c>
      <c r="M277" s="55">
        <f>SUM(M270:M271)</f>
        <v>250</v>
      </c>
      <c r="N277" s="51"/>
      <c r="O277" s="71">
        <f>SUM(O270:O276)</f>
        <v>48</v>
      </c>
      <c r="P277" s="55">
        <f>SUM(P270:P276)</f>
        <v>37</v>
      </c>
      <c r="Q277" s="51"/>
    </row>
    <row r="278" spans="1:17" ht="16.5" customHeight="1" thickBot="1">
      <c r="A278" s="34" t="s">
        <v>254</v>
      </c>
      <c r="B278" s="72"/>
      <c r="C278" s="65">
        <f>B277+C277</f>
        <v>101</v>
      </c>
      <c r="D278" s="72"/>
      <c r="E278" s="65">
        <f>D277+E277</f>
        <v>99</v>
      </c>
      <c r="F278" s="72"/>
      <c r="G278" s="65">
        <f>F277+G277</f>
        <v>98</v>
      </c>
      <c r="H278" s="72"/>
      <c r="I278" s="65">
        <f>H277+I277</f>
        <v>96</v>
      </c>
      <c r="J278" s="72"/>
      <c r="K278" s="65">
        <f>J277+K277</f>
        <v>0</v>
      </c>
      <c r="L278" s="72"/>
      <c r="M278" s="65">
        <f>L277+M277</f>
        <v>394</v>
      </c>
      <c r="N278" s="36">
        <f>SUM(N270:N271)</f>
        <v>394</v>
      </c>
      <c r="O278" s="113"/>
      <c r="P278" s="41">
        <f>P277+O277</f>
        <v>85</v>
      </c>
      <c r="Q278" s="104">
        <f>SUM(Q270:Q276)</f>
        <v>85</v>
      </c>
    </row>
    <row r="287" ht="11.25" thickBot="1"/>
    <row r="288" spans="1:17" ht="10.5">
      <c r="A288" s="38"/>
      <c r="B288" s="159" t="s">
        <v>6</v>
      </c>
      <c r="C288" s="159"/>
      <c r="D288" s="159" t="s">
        <v>7</v>
      </c>
      <c r="E288" s="159"/>
      <c r="F288" s="159" t="s">
        <v>8</v>
      </c>
      <c r="G288" s="159"/>
      <c r="H288" s="159" t="s">
        <v>9</v>
      </c>
      <c r="I288" s="159"/>
      <c r="J288" s="159" t="s">
        <v>10</v>
      </c>
      <c r="K288" s="159"/>
      <c r="L288" s="159" t="s">
        <v>11</v>
      </c>
      <c r="M288" s="159"/>
      <c r="N288" s="160"/>
      <c r="O288" s="161" t="s">
        <v>12</v>
      </c>
      <c r="P288" s="159"/>
      <c r="Q288" s="160"/>
    </row>
    <row r="289" spans="1:17" ht="11.25" thickBot="1">
      <c r="A289" s="34" t="s">
        <v>255</v>
      </c>
      <c r="B289" s="41" t="s">
        <v>14</v>
      </c>
      <c r="C289" s="41" t="s">
        <v>15</v>
      </c>
      <c r="D289" s="41" t="s">
        <v>14</v>
      </c>
      <c r="E289" s="41" t="s">
        <v>15</v>
      </c>
      <c r="F289" s="41" t="s">
        <v>14</v>
      </c>
      <c r="G289" s="41" t="s">
        <v>15</v>
      </c>
      <c r="H289" s="41" t="s">
        <v>14</v>
      </c>
      <c r="I289" s="41" t="s">
        <v>15</v>
      </c>
      <c r="J289" s="41" t="s">
        <v>14</v>
      </c>
      <c r="K289" s="41" t="s">
        <v>15</v>
      </c>
      <c r="L289" s="41" t="s">
        <v>14</v>
      </c>
      <c r="M289" s="41" t="s">
        <v>15</v>
      </c>
      <c r="N289" s="40" t="s">
        <v>16</v>
      </c>
      <c r="O289" s="90" t="s">
        <v>14</v>
      </c>
      <c r="P289" s="87" t="s">
        <v>15</v>
      </c>
      <c r="Q289" s="88" t="s">
        <v>16</v>
      </c>
    </row>
    <row r="290" spans="1:17" ht="24.75" customHeight="1">
      <c r="A290" s="45" t="s">
        <v>256</v>
      </c>
      <c r="B290" s="55">
        <f aca="true" t="shared" si="41" ref="B290:K290">B42+B62+B84+B104+B133+B159+B235+B256+B277</f>
        <v>3406</v>
      </c>
      <c r="C290" s="55">
        <f t="shared" si="41"/>
        <v>2619</v>
      </c>
      <c r="D290" s="55">
        <f t="shared" si="41"/>
        <v>2541</v>
      </c>
      <c r="E290" s="55">
        <f t="shared" si="41"/>
        <v>2123</v>
      </c>
      <c r="F290" s="55">
        <f t="shared" si="41"/>
        <v>2803</v>
      </c>
      <c r="G290" s="55">
        <f t="shared" si="41"/>
        <v>2269</v>
      </c>
      <c r="H290" s="55">
        <f t="shared" si="41"/>
        <v>3410</v>
      </c>
      <c r="I290" s="55">
        <f t="shared" si="41"/>
        <v>2837</v>
      </c>
      <c r="J290" s="55">
        <f t="shared" si="41"/>
        <v>231</v>
      </c>
      <c r="K290" s="55">
        <f t="shared" si="41"/>
        <v>242</v>
      </c>
      <c r="L290" s="55">
        <v>12391</v>
      </c>
      <c r="M290" s="156">
        <v>10090</v>
      </c>
      <c r="N290" s="51"/>
      <c r="O290" s="71">
        <f>O42+O62+O84+O104+O133+O159+O235+O256+O277</f>
        <v>2599</v>
      </c>
      <c r="P290" s="55">
        <f>P42+P62+P84+P104+P133+P159+P235+P256+P277</f>
        <v>1765</v>
      </c>
      <c r="Q290" s="51"/>
    </row>
    <row r="291" spans="1:17" ht="24.75" customHeight="1" thickBot="1">
      <c r="A291" s="34" t="s">
        <v>257</v>
      </c>
      <c r="B291" s="72"/>
      <c r="C291" s="65">
        <f>B290+C290</f>
        <v>6025</v>
      </c>
      <c r="D291" s="72"/>
      <c r="E291" s="65">
        <f>D290+E290</f>
        <v>4664</v>
      </c>
      <c r="F291" s="72"/>
      <c r="G291" s="65">
        <f>F290+G290</f>
        <v>5072</v>
      </c>
      <c r="H291" s="72"/>
      <c r="I291" s="65">
        <f>H290+I290</f>
        <v>6247</v>
      </c>
      <c r="J291" s="72"/>
      <c r="K291" s="65">
        <f>J290+K290</f>
        <v>473</v>
      </c>
      <c r="L291" s="157">
        <v>22481</v>
      </c>
      <c r="M291" s="158"/>
      <c r="N291" s="104">
        <v>22481</v>
      </c>
      <c r="O291" s="113"/>
      <c r="P291" s="84">
        <f>O290+P290</f>
        <v>4364</v>
      </c>
      <c r="Q291" s="40">
        <f>+P291</f>
        <v>4364</v>
      </c>
    </row>
    <row r="295" spans="4:12" ht="15.75">
      <c r="D295" s="116" t="s">
        <v>258</v>
      </c>
      <c r="E295" s="117"/>
      <c r="F295" s="117"/>
      <c r="G295" s="117"/>
      <c r="H295" s="117"/>
      <c r="I295" s="117"/>
      <c r="J295" s="117"/>
      <c r="K295" s="117"/>
      <c r="L295" s="117"/>
    </row>
    <row r="296" spans="4:12" ht="15.75">
      <c r="D296" s="118"/>
      <c r="E296" s="118"/>
      <c r="F296" s="118"/>
      <c r="G296" s="118"/>
      <c r="H296" s="118"/>
      <c r="I296" s="118"/>
      <c r="J296" s="118"/>
      <c r="K296" s="118"/>
      <c r="L296" s="118"/>
    </row>
    <row r="297" spans="1:13" ht="15.75">
      <c r="A297" s="6"/>
      <c r="B297" s="83"/>
      <c r="C297" s="83"/>
      <c r="D297" s="119" t="s">
        <v>259</v>
      </c>
      <c r="E297" s="119"/>
      <c r="F297" s="119"/>
      <c r="G297" s="119"/>
      <c r="H297" s="119" t="s">
        <v>260</v>
      </c>
      <c r="I297" s="119"/>
      <c r="J297" s="119"/>
      <c r="K297" s="119"/>
      <c r="L297" s="119" t="s">
        <v>261</v>
      </c>
      <c r="M297" s="17"/>
    </row>
    <row r="298" spans="1:13" ht="15.75">
      <c r="A298" s="5"/>
      <c r="B298" s="83"/>
      <c r="C298" s="83"/>
      <c r="D298" s="155" t="s">
        <v>274</v>
      </c>
      <c r="E298" s="120"/>
      <c r="F298" s="120"/>
      <c r="G298" s="120"/>
      <c r="H298" s="155" t="s">
        <v>276</v>
      </c>
      <c r="I298" s="120"/>
      <c r="J298" s="120"/>
      <c r="K298" s="120"/>
      <c r="L298" s="155" t="s">
        <v>275</v>
      </c>
      <c r="M298" s="154"/>
    </row>
  </sheetData>
  <mergeCells count="71">
    <mergeCell ref="J288:K288"/>
    <mergeCell ref="L288:N288"/>
    <mergeCell ref="O288:Q288"/>
    <mergeCell ref="B288:C288"/>
    <mergeCell ref="D288:E288"/>
    <mergeCell ref="F288:G288"/>
    <mergeCell ref="H288:I288"/>
    <mergeCell ref="O268:Q268"/>
    <mergeCell ref="B268:C268"/>
    <mergeCell ref="D268:E268"/>
    <mergeCell ref="F268:G268"/>
    <mergeCell ref="H268:I268"/>
    <mergeCell ref="J268:K268"/>
    <mergeCell ref="J215:K215"/>
    <mergeCell ref="L215:N215"/>
    <mergeCell ref="O215:Q215"/>
    <mergeCell ref="O240:Q240"/>
    <mergeCell ref="B215:C215"/>
    <mergeCell ref="D215:E215"/>
    <mergeCell ref="F215:G215"/>
    <mergeCell ref="H215:I215"/>
    <mergeCell ref="J140:K140"/>
    <mergeCell ref="L140:N140"/>
    <mergeCell ref="O140:Q140"/>
    <mergeCell ref="B168:C168"/>
    <mergeCell ref="D168:E168"/>
    <mergeCell ref="F168:G168"/>
    <mergeCell ref="H168:I168"/>
    <mergeCell ref="J168:K168"/>
    <mergeCell ref="L168:N168"/>
    <mergeCell ref="O168:Q168"/>
    <mergeCell ref="B140:C140"/>
    <mergeCell ref="D140:E140"/>
    <mergeCell ref="F140:G140"/>
    <mergeCell ref="H140:I140"/>
    <mergeCell ref="J91:K91"/>
    <mergeCell ref="L91:N91"/>
    <mergeCell ref="O91:Q91"/>
    <mergeCell ref="B108:C108"/>
    <mergeCell ref="D108:E108"/>
    <mergeCell ref="F108:G108"/>
    <mergeCell ref="H108:I108"/>
    <mergeCell ref="J108:K108"/>
    <mergeCell ref="L108:N108"/>
    <mergeCell ref="O108:Q108"/>
    <mergeCell ref="B91:C91"/>
    <mergeCell ref="D91:E91"/>
    <mergeCell ref="F91:G91"/>
    <mergeCell ref="H91:I91"/>
    <mergeCell ref="H69:I69"/>
    <mergeCell ref="J69:K69"/>
    <mergeCell ref="L69:N69"/>
    <mergeCell ref="O69:Q69"/>
    <mergeCell ref="O5:Q5"/>
    <mergeCell ref="B49:C49"/>
    <mergeCell ref="D49:E49"/>
    <mergeCell ref="F49:G49"/>
    <mergeCell ref="H49:I49"/>
    <mergeCell ref="J49:K49"/>
    <mergeCell ref="L49:N49"/>
    <mergeCell ref="O49:Q49"/>
    <mergeCell ref="L291:M291"/>
    <mergeCell ref="B5:C5"/>
    <mergeCell ref="D5:E5"/>
    <mergeCell ref="F5:G5"/>
    <mergeCell ref="H5:I5"/>
    <mergeCell ref="J5:K5"/>
    <mergeCell ref="L5:N5"/>
    <mergeCell ref="B69:C69"/>
    <mergeCell ref="D69:E69"/>
    <mergeCell ref="F69:G69"/>
  </mergeCells>
  <printOptions horizontalCentered="1"/>
  <pageMargins left="0" right="0" top="0.5" bottom="0.5" header="0.5" footer="0.5"/>
  <pageSetup horizontalDpi="300" verticalDpi="300" orientation="landscape" r:id="rId1"/>
  <headerFooter alignWithMargins="0">
    <oddHeader>&amp;R
September 6, 2000
</oddHeader>
  </headerFooter>
  <rowBreaks count="6" manualBreakCount="6">
    <brk id="44" max="16" man="1"/>
    <brk id="87" max="16" man="1"/>
    <brk id="135" max="16" man="1"/>
    <brk id="164" max="16" man="1"/>
    <brk id="210" max="16" man="1"/>
    <brk id="25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</dc:title>
  <dc:subject/>
  <dc:creator>Iowa State University</dc:creator>
  <cp:keywords/>
  <dc:description/>
  <cp:lastModifiedBy>Microsoft Office</cp:lastModifiedBy>
  <cp:lastPrinted>2001-07-09T18:31:26Z</cp:lastPrinted>
  <dcterms:created xsi:type="dcterms:W3CDTF">2000-09-05T19:24:23Z</dcterms:created>
  <dcterms:modified xsi:type="dcterms:W3CDTF">2001-07-09T19:45:04Z</dcterms:modified>
  <cp:category/>
  <cp:version/>
  <cp:contentType/>
  <cp:contentStatus/>
</cp:coreProperties>
</file>