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'Sheet1'!$A$1:$Q$298</definedName>
  </definedNames>
  <calcPr fullCalcOnLoad="1"/>
</workbook>
</file>

<file path=xl/sharedStrings.xml><?xml version="1.0" encoding="utf-8"?>
<sst xmlns="http://schemas.openxmlformats.org/spreadsheetml/2006/main" count="703" uniqueCount="291">
  <si>
    <t>(Undergraduates/Professionals</t>
  </si>
  <si>
    <t>IOWA STATE UNIVERSITY OF SCIENCE AND TECHNOLOGY</t>
  </si>
  <si>
    <t>Page 1</t>
  </si>
  <si>
    <t xml:space="preserve">     by Curriculum/Major</t>
  </si>
  <si>
    <t>OFFICE OF THE REGISTRAR</t>
  </si>
  <si>
    <t xml:space="preserve"> Graduates by Department*)</t>
  </si>
  <si>
    <t>COLLEGE OF</t>
  </si>
  <si>
    <t>Freshmen</t>
  </si>
  <si>
    <t>Soph.</t>
  </si>
  <si>
    <t>Juniors</t>
  </si>
  <si>
    <t>Seniors</t>
  </si>
  <si>
    <t>Specials</t>
  </si>
  <si>
    <t>Undergraduates</t>
  </si>
  <si>
    <t>Graduates</t>
  </si>
  <si>
    <t xml:space="preserve"> AGRICULTURE</t>
  </si>
  <si>
    <t>M</t>
  </si>
  <si>
    <t>W</t>
  </si>
  <si>
    <t>TOTAL</t>
  </si>
  <si>
    <t>Agriculture - Special</t>
  </si>
  <si>
    <t>No Graduates</t>
  </si>
  <si>
    <t>Agriculture-Undeclared</t>
  </si>
  <si>
    <t>Agricultural Biochemistry</t>
  </si>
  <si>
    <t>Agricultural Business</t>
  </si>
  <si>
    <t>Agricultural Education</t>
  </si>
  <si>
    <t>Agricultural Educ. &amp; Studies</t>
  </si>
  <si>
    <t>Graduates Only</t>
  </si>
  <si>
    <t>Agricultural Studies</t>
  </si>
  <si>
    <t>Agricultural Systems Tech.</t>
  </si>
  <si>
    <t>Agronomy</t>
  </si>
  <si>
    <t>Animal Ecology</t>
  </si>
  <si>
    <t>Animal Science</t>
  </si>
  <si>
    <t>Animal Science (Pre-Vet)</t>
  </si>
  <si>
    <t>Biochemistry, Biophysics, &amp; Molecular Biology</t>
  </si>
  <si>
    <t>Graduates Only - See also BBMB in College of Liberal Arts &amp; Sciences</t>
  </si>
  <si>
    <t>Botany</t>
  </si>
  <si>
    <t>Graduates Only - See also Botany in College of Liberal Arts &amp; Sciences</t>
  </si>
  <si>
    <t>Dairy Science</t>
  </si>
  <si>
    <t>Dairy Science (Pre-Vet)</t>
  </si>
  <si>
    <t>Dietetics (See also FCS)</t>
  </si>
  <si>
    <t>Economics</t>
  </si>
  <si>
    <t>Graduates Only - See also Economics in the College of Liberal Arts &amp; Sciences</t>
  </si>
  <si>
    <t>Entomology</t>
  </si>
  <si>
    <t>Environmental Science (Agriculture)</t>
  </si>
  <si>
    <t>Food Science (see also FCS)</t>
  </si>
  <si>
    <t>Food Science &amp; Human Nutrition</t>
  </si>
  <si>
    <t>Graduates Only - See also Food Science &amp; Nutrition in College of FCS</t>
  </si>
  <si>
    <t>Forestry</t>
  </si>
  <si>
    <t>General Preveterinary Medicine</t>
  </si>
  <si>
    <t>Genetics (See also LAS)</t>
  </si>
  <si>
    <t xml:space="preserve">  See Zoology &amp; Genetics</t>
  </si>
  <si>
    <t>Horticulture</t>
  </si>
  <si>
    <t>Microbiology</t>
  </si>
  <si>
    <t>Nutritional Science (See also FCS)</t>
  </si>
  <si>
    <t>Plant Health &amp; Protection</t>
  </si>
  <si>
    <t>Plant Pathology</t>
  </si>
  <si>
    <t>Professional Agriculture</t>
  </si>
  <si>
    <t>Public Serv. &amp; Admin. in Ag.</t>
  </si>
  <si>
    <t>Sociology</t>
  </si>
  <si>
    <t>Graduates Only - See also Sociology in College of Liberal Arts &amp; Sciences</t>
  </si>
  <si>
    <t>Zoology (See also LAS)</t>
  </si>
  <si>
    <t>Zoology &amp; Genetics</t>
  </si>
  <si>
    <t>Graduates Only - See also Zoology and Genetics in College of Liberal Arts &amp; Sciences</t>
  </si>
  <si>
    <t>Total by Gender</t>
  </si>
  <si>
    <t>Total Agriculture</t>
  </si>
  <si>
    <t>(Undergraduates/Professionals by Curriculum/Major</t>
  </si>
  <si>
    <t>Page 2</t>
  </si>
  <si>
    <t xml:space="preserve"> BUSINESS</t>
  </si>
  <si>
    <t>Business - Special</t>
  </si>
  <si>
    <t>Business - Undeclared</t>
  </si>
  <si>
    <t>Accounting</t>
  </si>
  <si>
    <t>Business Administration</t>
  </si>
  <si>
    <t>Finance</t>
  </si>
  <si>
    <t>Management</t>
  </si>
  <si>
    <t>Management Info. Systems</t>
  </si>
  <si>
    <t>Marketing</t>
  </si>
  <si>
    <t>Pre-Business</t>
  </si>
  <si>
    <t>Production/Operations Management</t>
  </si>
  <si>
    <t>Transportation and Logistics</t>
  </si>
  <si>
    <t xml:space="preserve">Total Business </t>
  </si>
  <si>
    <t xml:space="preserve"> DESIGN</t>
  </si>
  <si>
    <t>Design - Special</t>
  </si>
  <si>
    <t>Design - Undeclared</t>
  </si>
  <si>
    <t>Architecture</t>
  </si>
  <si>
    <t>Graduates Only - See also Architecture-Professional Degree</t>
  </si>
  <si>
    <t>Architecture-Profess. Degree</t>
  </si>
  <si>
    <t>Art &amp; Design</t>
  </si>
  <si>
    <t>Art &amp; Design-B.A.</t>
  </si>
  <si>
    <t>Art &amp; Design-B.F.A.</t>
  </si>
  <si>
    <t>Community &amp; Regional Plan.</t>
  </si>
  <si>
    <t>Graphic Design</t>
  </si>
  <si>
    <t>Interior Design</t>
  </si>
  <si>
    <t>Landscape Architecture</t>
  </si>
  <si>
    <t>Pre-Architecture</t>
  </si>
  <si>
    <t>Pre-Landscape Architecture</t>
  </si>
  <si>
    <t>Total Design</t>
  </si>
  <si>
    <t>Page 3</t>
  </si>
  <si>
    <t xml:space="preserve"> EDUCATION</t>
  </si>
  <si>
    <t>Education - Special</t>
  </si>
  <si>
    <t>Education - Undeclared</t>
  </si>
  <si>
    <t>Community Health Education</t>
  </si>
  <si>
    <t>Curriculum &amp; Instruction</t>
  </si>
  <si>
    <t>Graduates Only - See also Educational  Leadership and Policy Studies</t>
  </si>
  <si>
    <t>Early Childhood Educ. (See also FCS)</t>
  </si>
  <si>
    <t>Educational Leadership &amp; Policy St.</t>
  </si>
  <si>
    <t>Graduates Only - See also Curriculum and Instruction</t>
  </si>
  <si>
    <t>Elementary Education</t>
  </si>
  <si>
    <t>Exercise and Sport Science</t>
  </si>
  <si>
    <t>See H H P</t>
  </si>
  <si>
    <t>Health &amp; Human Performance</t>
  </si>
  <si>
    <t>Industrial Education &amp; Tech.</t>
  </si>
  <si>
    <t>Industrial Technology</t>
  </si>
  <si>
    <t>See IED T</t>
  </si>
  <si>
    <t>Total Education</t>
  </si>
  <si>
    <t xml:space="preserve"> ENGINEERING</t>
  </si>
  <si>
    <t>Engineering - Special</t>
  </si>
  <si>
    <t>Engineering - Undeclared</t>
  </si>
  <si>
    <t>Aerospace Engineering</t>
  </si>
  <si>
    <t>See AE EM</t>
  </si>
  <si>
    <t>Aerospace Engr. &amp; Engineering Mechanics</t>
  </si>
  <si>
    <t>Agricultural &amp; Biosystems Engineering</t>
  </si>
  <si>
    <t>Agricultural Engineering</t>
  </si>
  <si>
    <t>See A B E</t>
  </si>
  <si>
    <t>Chemical Engineering</t>
  </si>
  <si>
    <t>Civil &amp; Construction Engr.</t>
  </si>
  <si>
    <t>Civil Engineering</t>
  </si>
  <si>
    <t>See C C E</t>
  </si>
  <si>
    <t>Computer Engineering</t>
  </si>
  <si>
    <t>See E C E</t>
  </si>
  <si>
    <t>Construction Engineering</t>
  </si>
  <si>
    <t>Electrical Engineering</t>
  </si>
  <si>
    <t>Electrical &amp; Computer Engr.</t>
  </si>
  <si>
    <t>Engineering Applications</t>
  </si>
  <si>
    <t>Engineering Operations</t>
  </si>
  <si>
    <t>Engineering Science</t>
  </si>
  <si>
    <t>Ind. &amp; Manufacturing Syst. Eng.</t>
  </si>
  <si>
    <t>Industrial Engineering</t>
  </si>
  <si>
    <t>See IMSE</t>
  </si>
  <si>
    <t>Materials Engineering</t>
  </si>
  <si>
    <t>Materials Science &amp; Engineering</t>
  </si>
  <si>
    <t>Systems Engineering</t>
  </si>
  <si>
    <t>Total Engineering</t>
  </si>
  <si>
    <t>Page 4</t>
  </si>
  <si>
    <t>COLLEGE OF FAMILY &amp;</t>
  </si>
  <si>
    <t xml:space="preserve"> CONSUMER SCIENCES</t>
  </si>
  <si>
    <t>Family &amp; Consumer Sciences 
  - Special</t>
  </si>
  <si>
    <t>Family and
   Consumer Sciences</t>
  </si>
  <si>
    <t>Apparel, Educational Studies,
  &amp; Hospitality Management*</t>
  </si>
  <si>
    <t>Apparel Merchandising,
  Design and Production</t>
  </si>
  <si>
    <t>Child and 
   Family Services</t>
  </si>
  <si>
    <t>Dietetics 
   (See also Agriculture)</t>
  </si>
  <si>
    <t>Early Childhood Education
  (See also Education)</t>
  </si>
  <si>
    <t>Family &amp; Consumer 
   Sciences Education</t>
  </si>
  <si>
    <t>Family &amp; Consumer Sciences 
   Education &amp; Studies*</t>
  </si>
  <si>
    <t>Family Resource Management
   and Consumer Sciences</t>
  </si>
  <si>
    <t>Food Science 
   (See also Agriculture)</t>
  </si>
  <si>
    <t>Food Science 
   and Human Nutrition</t>
  </si>
  <si>
    <t>Hotel, Restaurant and
   Institution Management*</t>
  </si>
  <si>
    <t>Housing and the
   Near Environment</t>
  </si>
  <si>
    <t>Human Development 
   and Family Studies</t>
  </si>
  <si>
    <t>Nutritional Sciences
   (See also Agriculture)</t>
  </si>
  <si>
    <t>Studies in Family 
   and Consumer Sciences</t>
  </si>
  <si>
    <t>Textiles 
   and Clothing*</t>
  </si>
  <si>
    <t>Total Family &amp; Consumer Sciences</t>
  </si>
  <si>
    <t>* FCEDS, T C, and HRI are currently being administered by AESHM but are listed separately for this report.</t>
  </si>
  <si>
    <t>Page 5</t>
  </si>
  <si>
    <t>COLLEGE OF LIBERAL</t>
  </si>
  <si>
    <t xml:space="preserve"> ARTS &amp; SCIENCES</t>
  </si>
  <si>
    <t>Intensive Engl. &amp; Orientation</t>
  </si>
  <si>
    <t>Lib. Arts &amp; Sciences-Special</t>
  </si>
  <si>
    <t>Lib. Arts &amp; Sci.-Open Option</t>
  </si>
  <si>
    <t>Advertising</t>
  </si>
  <si>
    <t>Anthropology</t>
  </si>
  <si>
    <t>Applied Physics</t>
  </si>
  <si>
    <t>Biochemistry</t>
  </si>
  <si>
    <t xml:space="preserve">  See Biochem &amp; Biophys</t>
  </si>
  <si>
    <t>Graduates Only --- See also BBMB in College of Agriculture</t>
  </si>
  <si>
    <t>Biological/Pre-Med. Illustr.</t>
  </si>
  <si>
    <t>Biology</t>
  </si>
  <si>
    <t>Biophysics</t>
  </si>
  <si>
    <t>Botany (see also AG)</t>
  </si>
  <si>
    <t>Chemistry</t>
  </si>
  <si>
    <t>Communications Studies</t>
  </si>
  <si>
    <t>Computer Science</t>
  </si>
  <si>
    <t>Earth Science</t>
  </si>
  <si>
    <t>See GE AT</t>
  </si>
  <si>
    <t>Economics (See also AG)</t>
  </si>
  <si>
    <t>English</t>
  </si>
  <si>
    <t>Environmental Science (LAS)</t>
  </si>
  <si>
    <t>French</t>
  </si>
  <si>
    <t>Genetics (See also AG)</t>
  </si>
  <si>
    <t>Geological &amp; Atmospheric Sci.</t>
  </si>
  <si>
    <t>Geology</t>
  </si>
  <si>
    <t>General Undergraduate St.</t>
  </si>
  <si>
    <t>German</t>
  </si>
  <si>
    <t>History</t>
  </si>
  <si>
    <t>Interdisciplinary Studies</t>
  </si>
  <si>
    <t>Journalism &amp; Mass Comm.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</si>
  <si>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</si>
  <si>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</si>
  <si>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</si>
  <si>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</si>
  <si>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</si>
  <si>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</si>
  <si>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</si>
  <si>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</si>
  <si>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</si>
  <si>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 xml:space="preserve">  See Physics &amp; Astro</t>
  </si>
  <si>
    <t>Physics and Astronomy</t>
  </si>
  <si>
    <t>Political Science</t>
  </si>
  <si>
    <t xml:space="preserve">  (continued)</t>
  </si>
  <si>
    <t>Page 6</t>
  </si>
  <si>
    <t xml:space="preserve"> ARTS &amp; SCIENCES (con't)</t>
  </si>
  <si>
    <t>Pre-Advertising</t>
  </si>
  <si>
    <t>Pre-Biological/Pre-Medical Illustration</t>
  </si>
  <si>
    <t>Pre-Computer Science</t>
  </si>
  <si>
    <t>Pre-Journalism &amp; Mass Comm.</t>
  </si>
  <si>
    <t>Prep. for Human Medicine</t>
  </si>
  <si>
    <t>Preparation for Law</t>
  </si>
  <si>
    <t>Preprofess. Health Programs</t>
  </si>
  <si>
    <t>Psychology</t>
  </si>
  <si>
    <t>Religious Studies</t>
  </si>
  <si>
    <t>Russian</t>
  </si>
  <si>
    <t>Russian Studies</t>
  </si>
  <si>
    <t>Sociology (See also AG)</t>
  </si>
  <si>
    <t>Spanish</t>
  </si>
  <si>
    <t>Speech Communication</t>
  </si>
  <si>
    <t>Statistics</t>
  </si>
  <si>
    <t>Technical Communication</t>
  </si>
  <si>
    <t>Women's Studies</t>
  </si>
  <si>
    <t>Zoology  (See also AG)</t>
  </si>
  <si>
    <t>Graduates Only -- See also Zoology &amp; Genetics in College of Agriculture</t>
  </si>
  <si>
    <t>Total Liberal Arts &amp; Sciences</t>
  </si>
  <si>
    <t>INTERDEPARTMENTAL UNITS AND</t>
  </si>
  <si>
    <t xml:space="preserve">  GRADUATE UNDECLARED</t>
  </si>
  <si>
    <t>Nondegree - Undeclared</t>
  </si>
  <si>
    <t>Bioinformatics &amp; Computational Biology</t>
  </si>
  <si>
    <t>Biomedical Engineering</t>
  </si>
  <si>
    <t>Ecology &amp; Evolutionary Biology</t>
  </si>
  <si>
    <t>Graduates Only - Enrollment shown under admitting department</t>
  </si>
  <si>
    <t xml:space="preserve">       ---</t>
  </si>
  <si>
    <t>Genetics - Interdisciplinary</t>
  </si>
  <si>
    <t>Immunobiology</t>
  </si>
  <si>
    <t>Graduates Only - First year enrollment only.  All others shown under cooperating dept.</t>
  </si>
  <si>
    <t>Industrial Relations</t>
  </si>
  <si>
    <t>Information Assurance</t>
  </si>
  <si>
    <t>Interdisciplinary Graduate Studies</t>
  </si>
  <si>
    <t>Mol. Cell. &amp; Develpmt. Biol.</t>
  </si>
  <si>
    <t>Neurosciences</t>
  </si>
  <si>
    <t>Plant Physiology</t>
  </si>
  <si>
    <t>Sustainable Agriculture</t>
  </si>
  <si>
    <t>Toxicology</t>
  </si>
  <si>
    <t>Transportation</t>
  </si>
  <si>
    <t>Total Interdepartmental Programs</t>
  </si>
  <si>
    <t>Page 7</t>
  </si>
  <si>
    <t>1st year</t>
  </si>
  <si>
    <t>2nd year</t>
  </si>
  <si>
    <t>3rd year</t>
  </si>
  <si>
    <t>4th year</t>
  </si>
  <si>
    <t>Professional</t>
  </si>
  <si>
    <t xml:space="preserve">  VETERINARY MEDICINE</t>
  </si>
  <si>
    <t>Veterinary Medicine - Special</t>
  </si>
  <si>
    <t>Veterinary Medicine</t>
  </si>
  <si>
    <t>Biomedical Sciences</t>
  </si>
  <si>
    <t>Veterinary Clinical Sciences</t>
  </si>
  <si>
    <t>Vet. Diagnostic &amp; Production Animal Medicine</t>
  </si>
  <si>
    <t>Vet. Microbiology &amp; Preventive Medicine</t>
  </si>
  <si>
    <t>Veterinary Pathology</t>
  </si>
  <si>
    <t>Total Veterinary Medicine</t>
  </si>
  <si>
    <t>TOTAL UNDERGRADUATE ENROLLMENT</t>
  </si>
  <si>
    <t>\</t>
  </si>
  <si>
    <t>TOTAL BY GENDER</t>
  </si>
  <si>
    <t>TOTAL BY YEAR</t>
  </si>
  <si>
    <t>TOTAL PROFESSIONAL ENROLLMENT</t>
  </si>
  <si>
    <t>TOTAL GRADUATE ENROLLMENT</t>
  </si>
  <si>
    <t>TOTAL ENROLLMENT</t>
  </si>
  <si>
    <t>Men</t>
  </si>
  <si>
    <t>Women</t>
  </si>
  <si>
    <t>Total</t>
  </si>
  <si>
    <t xml:space="preserve">TOTAL </t>
  </si>
  <si>
    <t xml:space="preserve">  reported under their major instead of the department as other graduate students are reported. </t>
  </si>
  <si>
    <t>Enrollment Statistics for Spring Semester 2003</t>
  </si>
  <si>
    <t>Spring Semester 2003</t>
  </si>
  <si>
    <t>Natural Resource Ecology &amp; Mgmt</t>
  </si>
  <si>
    <t>Foodservice &amp; Lodging 
   Management</t>
  </si>
  <si>
    <t xml:space="preserve"> </t>
  </si>
  <si>
    <t>January 29, 2003</t>
  </si>
  <si>
    <t xml:space="preserve"> See Natural Resources Mgmt</t>
  </si>
  <si>
    <t>Mechanical Engineering</t>
  </si>
  <si>
    <t>Logistics, Operations and Management Information Systems</t>
  </si>
  <si>
    <t>Water Recourses</t>
  </si>
  <si>
    <t xml:space="preserve"> *The graduate students enrolled in the Department of Apparel, Educational Studies, and Hospitality Management in the College of Family and Consumer Sciences 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</si>
</sst>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Helv"/>
      <family val="0"/>
    </font>
    <font>
      <sz val="8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>
      <alignment horizontal="centerContinuous"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37" fontId="1" fillId="0" borderId="3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37" fontId="1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37" fontId="1" fillId="0" borderId="6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37" fontId="1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5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 horizontal="left"/>
    </xf>
    <xf numFmtId="37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37" fontId="1" fillId="0" borderId="20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7" fontId="1" fillId="0" borderId="17" xfId="0" applyNumberFormat="1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0" borderId="24" xfId="0" applyNumberFormat="1" applyFont="1" applyFill="1" applyBorder="1" applyAlignment="1">
      <alignment/>
    </xf>
    <xf numFmtId="37" fontId="1" fillId="0" borderId="25" xfId="0" applyNumberFormat="1" applyFont="1" applyFill="1" applyBorder="1" applyAlignment="1">
      <alignment/>
    </xf>
    <xf numFmtId="37" fontId="1" fillId="0" borderId="26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37" fontId="1" fillId="0" borderId="28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37" fontId="1" fillId="0" borderId="30" xfId="0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7" fontId="1" fillId="0" borderId="27" xfId="0" applyNumberFormat="1" applyFont="1" applyFill="1" applyBorder="1" applyAlignment="1">
      <alignment/>
    </xf>
    <xf numFmtId="37" fontId="1" fillId="0" borderId="28" xfId="0" applyNumberFormat="1" applyFont="1" applyFill="1" applyBorder="1" applyAlignment="1">
      <alignment horizontal="left"/>
    </xf>
    <xf numFmtId="37" fontId="1" fillId="0" borderId="14" xfId="0" applyNumberFormat="1" applyFont="1" applyFill="1" applyBorder="1" applyAlignment="1">
      <alignment horizontal="left"/>
    </xf>
    <xf numFmtId="37" fontId="1" fillId="0" borderId="19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0" borderId="34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37" fontId="1" fillId="0" borderId="36" xfId="0" applyNumberFormat="1" applyFont="1" applyFill="1" applyBorder="1" applyAlignment="1">
      <alignment/>
    </xf>
    <xf numFmtId="37" fontId="1" fillId="0" borderId="36" xfId="0" applyNumberFormat="1" applyFont="1" applyFill="1" applyBorder="1" applyAlignment="1">
      <alignment horizontal="left"/>
    </xf>
    <xf numFmtId="37" fontId="1" fillId="0" borderId="37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/>
    </xf>
    <xf numFmtId="37" fontId="1" fillId="0" borderId="40" xfId="0" applyNumberFormat="1" applyFont="1" applyFill="1" applyBorder="1" applyAlignment="1">
      <alignment/>
    </xf>
    <xf numFmtId="37" fontId="1" fillId="0" borderId="41" xfId="0" applyNumberFormat="1" applyFont="1" applyFill="1" applyBorder="1" applyAlignment="1">
      <alignment/>
    </xf>
    <xf numFmtId="37" fontId="1" fillId="0" borderId="42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7" fontId="1" fillId="0" borderId="43" xfId="0" applyNumberFormat="1" applyFont="1" applyFill="1" applyBorder="1" applyAlignment="1">
      <alignment/>
    </xf>
    <xf numFmtId="37" fontId="1" fillId="0" borderId="44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 horizontal="center"/>
    </xf>
    <xf numFmtId="37" fontId="1" fillId="0" borderId="37" xfId="0" applyNumberFormat="1" applyFont="1" applyFill="1" applyBorder="1" applyAlignment="1">
      <alignment horizontal="left"/>
    </xf>
    <xf numFmtId="37" fontId="1" fillId="0" borderId="3" xfId="0" applyNumberFormat="1" applyFont="1" applyFill="1" applyBorder="1" applyAlignment="1">
      <alignment horizontal="right"/>
    </xf>
    <xf numFmtId="37" fontId="1" fillId="0" borderId="45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37" fontId="1" fillId="0" borderId="46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/>
    </xf>
    <xf numFmtId="37" fontId="1" fillId="0" borderId="48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left"/>
    </xf>
    <xf numFmtId="37" fontId="1" fillId="0" borderId="49" xfId="0" applyNumberFormat="1" applyFont="1" applyFill="1" applyBorder="1" applyAlignment="1">
      <alignment/>
    </xf>
    <xf numFmtId="37" fontId="1" fillId="0" borderId="50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 horizontal="left"/>
    </xf>
    <xf numFmtId="37" fontId="1" fillId="0" borderId="35" xfId="0" applyNumberFormat="1" applyFont="1" applyFill="1" applyBorder="1" applyAlignment="1">
      <alignment horizontal="left"/>
    </xf>
    <xf numFmtId="37" fontId="1" fillId="0" borderId="3" xfId="0" applyNumberFormat="1" applyFont="1" applyFill="1" applyBorder="1" applyAlignment="1">
      <alignment horizontal="left"/>
    </xf>
    <xf numFmtId="37" fontId="1" fillId="0" borderId="51" xfId="0" applyNumberFormat="1" applyFont="1" applyFill="1" applyBorder="1" applyAlignment="1">
      <alignment/>
    </xf>
    <xf numFmtId="37" fontId="1" fillId="0" borderId="51" xfId="0" applyNumberFormat="1" applyFont="1" applyFill="1" applyBorder="1" applyAlignment="1">
      <alignment horizontal="left"/>
    </xf>
    <xf numFmtId="37" fontId="1" fillId="0" borderId="52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37" fontId="1" fillId="0" borderId="14" xfId="0" applyNumberFormat="1" applyFont="1" applyFill="1" applyBorder="1" applyAlignment="1">
      <alignment horizontal="right"/>
    </xf>
    <xf numFmtId="37" fontId="1" fillId="0" borderId="37" xfId="0" applyNumberFormat="1" applyFont="1" applyFill="1" applyBorder="1" applyAlignment="1">
      <alignment horizontal="center"/>
    </xf>
    <xf numFmtId="37" fontId="1" fillId="0" borderId="16" xfId="0" applyNumberFormat="1" applyFont="1" applyFill="1" applyBorder="1" applyAlignment="1">
      <alignment horizontal="left"/>
    </xf>
    <xf numFmtId="37" fontId="2" fillId="0" borderId="17" xfId="0" applyNumberFormat="1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37" fontId="2" fillId="0" borderId="14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37" fontId="1" fillId="0" borderId="1" xfId="0" applyNumberFormat="1" applyFont="1" applyFill="1" applyBorder="1" applyAlignment="1">
      <alignment/>
    </xf>
    <xf numFmtId="37" fontId="1" fillId="0" borderId="55" xfId="0" applyNumberFormat="1" applyFont="1" applyFill="1" applyBorder="1" applyAlignment="1">
      <alignment horizontal="left"/>
    </xf>
    <xf numFmtId="37" fontId="1" fillId="0" borderId="5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37" fontId="1" fillId="0" borderId="5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left"/>
    </xf>
    <xf numFmtId="37" fontId="1" fillId="0" borderId="5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40" xfId="0" applyFont="1" applyFill="1" applyBorder="1" applyAlignment="1">
      <alignment horizontal="left" wrapText="1"/>
    </xf>
    <xf numFmtId="37" fontId="1" fillId="0" borderId="58" xfId="0" applyNumberFormat="1" applyFont="1" applyFill="1" applyBorder="1" applyAlignment="1">
      <alignment/>
    </xf>
    <xf numFmtId="37" fontId="1" fillId="0" borderId="59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 horizontal="center"/>
    </xf>
    <xf numFmtId="37" fontId="1" fillId="0" borderId="53" xfId="0" applyNumberFormat="1" applyFont="1" applyFill="1" applyBorder="1" applyAlignment="1">
      <alignment/>
    </xf>
    <xf numFmtId="0" fontId="1" fillId="0" borderId="60" xfId="0" applyFont="1" applyFill="1" applyBorder="1" applyAlignment="1">
      <alignment horizontal="left"/>
    </xf>
    <xf numFmtId="37" fontId="1" fillId="0" borderId="61" xfId="0" applyNumberFormat="1" applyFont="1" applyFill="1" applyBorder="1" applyAlignment="1">
      <alignment/>
    </xf>
    <xf numFmtId="37" fontId="1" fillId="0" borderId="6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7" fontId="1" fillId="0" borderId="63" xfId="0" applyNumberFormat="1" applyFont="1" applyFill="1" applyBorder="1" applyAlignment="1">
      <alignment/>
    </xf>
    <xf numFmtId="37" fontId="1" fillId="0" borderId="54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37" fontId="1" fillId="0" borderId="35" xfId="0" applyNumberFormat="1" applyFont="1" applyFill="1" applyBorder="1" applyAlignment="1">
      <alignment horizontal="center"/>
    </xf>
    <xf numFmtId="37" fontId="1" fillId="0" borderId="42" xfId="0" applyNumberFormat="1" applyFont="1" applyFill="1" applyBorder="1" applyAlignment="1">
      <alignment horizontal="center"/>
    </xf>
    <xf numFmtId="37" fontId="1" fillId="0" borderId="55" xfId="0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37" fontId="1" fillId="0" borderId="64" xfId="0" applyNumberFormat="1" applyFont="1" applyFill="1" applyBorder="1" applyAlignment="1">
      <alignment horizontal="left"/>
    </xf>
    <xf numFmtId="37" fontId="1" fillId="0" borderId="64" xfId="0" applyNumberFormat="1" applyFont="1" applyFill="1" applyBorder="1" applyAlignment="1">
      <alignment/>
    </xf>
    <xf numFmtId="0" fontId="1" fillId="0" borderId="65" xfId="0" applyFont="1" applyFill="1" applyBorder="1" applyAlignment="1">
      <alignment horizontal="left"/>
    </xf>
    <xf numFmtId="37" fontId="1" fillId="0" borderId="66" xfId="0" applyNumberFormat="1" applyFont="1" applyFill="1" applyBorder="1" applyAlignment="1">
      <alignment/>
    </xf>
    <xf numFmtId="37" fontId="1" fillId="0" borderId="66" xfId="0" applyNumberFormat="1" applyFont="1" applyFill="1" applyBorder="1" applyAlignment="1">
      <alignment horizontal="left"/>
    </xf>
    <xf numFmtId="37" fontId="1" fillId="0" borderId="67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37" fontId="1" fillId="0" borderId="69" xfId="0" applyNumberFormat="1" applyFont="1" applyFill="1" applyBorder="1" applyAlignment="1">
      <alignment/>
    </xf>
    <xf numFmtId="37" fontId="1" fillId="0" borderId="69" xfId="0" applyNumberFormat="1" applyFont="1" applyFill="1" applyBorder="1" applyAlignment="1">
      <alignment horizontal="left"/>
    </xf>
    <xf numFmtId="37" fontId="1" fillId="0" borderId="70" xfId="0" applyNumberFormat="1" applyFont="1" applyFill="1" applyBorder="1" applyAlignment="1">
      <alignment/>
    </xf>
    <xf numFmtId="37" fontId="1" fillId="0" borderId="35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 horizontal="left"/>
    </xf>
    <xf numFmtId="37" fontId="1" fillId="0" borderId="36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37" fontId="1" fillId="0" borderId="55" xfId="0" applyNumberFormat="1" applyFont="1" applyFill="1" applyBorder="1" applyAlignment="1">
      <alignment horizontal="center"/>
    </xf>
    <xf numFmtId="37" fontId="1" fillId="0" borderId="25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center"/>
    </xf>
    <xf numFmtId="37" fontId="1" fillId="0" borderId="56" xfId="0" applyNumberFormat="1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 quotePrefix="1">
      <alignment horizontal="right"/>
    </xf>
    <xf numFmtId="37" fontId="1" fillId="0" borderId="49" xfId="0" applyNumberFormat="1" applyFont="1" applyFill="1" applyBorder="1" applyAlignment="1">
      <alignment horizontal="center"/>
    </xf>
    <xf numFmtId="37" fontId="1" fillId="0" borderId="42" xfId="0" applyNumberFormat="1" applyFont="1" applyFill="1" applyBorder="1" applyAlignment="1">
      <alignment horizontal="right"/>
    </xf>
    <xf numFmtId="37" fontId="1" fillId="0" borderId="17" xfId="0" applyNumberFormat="1" applyFont="1" applyFill="1" applyBorder="1" applyAlignment="1">
      <alignment horizontal="right"/>
    </xf>
    <xf numFmtId="37" fontId="1" fillId="0" borderId="55" xfId="0" applyNumberFormat="1" applyFont="1" applyFill="1" applyBorder="1" applyAlignment="1">
      <alignment horizontal="center"/>
    </xf>
    <xf numFmtId="37" fontId="1" fillId="0" borderId="56" xfId="0" applyNumberFormat="1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center"/>
    </xf>
    <xf numFmtId="37" fontId="1" fillId="0" borderId="6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55"/>
  <sheetViews>
    <sheetView tabSelected="1" zoomScale="75" zoomScaleNormal="75" zoomScaleSheetLayoutView="75" workbookViewId="0" topLeftCell="A269">
      <selection activeCell="Q298" sqref="A1:Q298"/>
    </sheetView>
  </sheetViews>
  <sheetFormatPr defaultColWidth="9.140625" defaultRowHeight="12.75"/>
  <cols>
    <col min="1" max="1" width="31.00390625" style="0" customWidth="1"/>
    <col min="2" max="17" width="7.7109375" style="0" customWidth="1"/>
  </cols>
  <sheetData>
    <row r="1" spans="1:57" ht="12.75">
      <c r="A1" s="1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5" t="s">
        <v>2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12.75">
      <c r="A2" s="1" t="s">
        <v>3</v>
      </c>
      <c r="B2" s="2"/>
      <c r="C2" s="2"/>
      <c r="D2" s="2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152" t="s">
        <v>285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2.75">
      <c r="A3" s="1" t="s">
        <v>5</v>
      </c>
      <c r="B3" s="2"/>
      <c r="C3" s="2"/>
      <c r="D3" s="2" t="s">
        <v>280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3.5" thickBo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2.75">
      <c r="A5" s="6" t="s">
        <v>6</v>
      </c>
      <c r="B5" s="156" t="s">
        <v>7</v>
      </c>
      <c r="C5" s="156"/>
      <c r="D5" s="156" t="s">
        <v>8</v>
      </c>
      <c r="E5" s="156"/>
      <c r="F5" s="156" t="s">
        <v>9</v>
      </c>
      <c r="G5" s="156"/>
      <c r="H5" s="156" t="s">
        <v>10</v>
      </c>
      <c r="I5" s="156"/>
      <c r="J5" s="156" t="s">
        <v>11</v>
      </c>
      <c r="K5" s="156"/>
      <c r="L5" s="156" t="s">
        <v>12</v>
      </c>
      <c r="M5" s="156"/>
      <c r="N5" s="157"/>
      <c r="O5" s="158" t="s">
        <v>13</v>
      </c>
      <c r="P5" s="156"/>
      <c r="Q5" s="15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3.5" thickBot="1">
      <c r="A6" s="7" t="s">
        <v>14</v>
      </c>
      <c r="B6" s="8" t="s">
        <v>15</v>
      </c>
      <c r="C6" s="8" t="s">
        <v>16</v>
      </c>
      <c r="D6" s="8" t="s">
        <v>15</v>
      </c>
      <c r="E6" s="8" t="s">
        <v>16</v>
      </c>
      <c r="F6" s="8" t="s">
        <v>15</v>
      </c>
      <c r="G6" s="8" t="s">
        <v>16</v>
      </c>
      <c r="H6" s="8" t="s">
        <v>15</v>
      </c>
      <c r="I6" s="8" t="s">
        <v>16</v>
      </c>
      <c r="J6" s="9" t="s">
        <v>15</v>
      </c>
      <c r="K6" s="9" t="s">
        <v>16</v>
      </c>
      <c r="L6" s="8" t="s">
        <v>15</v>
      </c>
      <c r="M6" s="8" t="s">
        <v>16</v>
      </c>
      <c r="N6" s="10" t="s">
        <v>17</v>
      </c>
      <c r="O6" s="11" t="s">
        <v>15</v>
      </c>
      <c r="P6" s="8" t="s">
        <v>16</v>
      </c>
      <c r="Q6" s="10" t="s">
        <v>17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12" t="s">
        <v>18</v>
      </c>
      <c r="B7" s="13"/>
      <c r="C7" s="14"/>
      <c r="D7" s="14"/>
      <c r="E7" s="14"/>
      <c r="F7" s="14"/>
      <c r="G7" s="14"/>
      <c r="H7" s="14"/>
      <c r="I7" s="15"/>
      <c r="J7" s="16">
        <v>23</v>
      </c>
      <c r="K7" s="16">
        <v>21</v>
      </c>
      <c r="L7" s="16">
        <f aca="true" t="shared" si="0" ref="L7:M11">B7+D7+F7+H7+J7</f>
        <v>23</v>
      </c>
      <c r="M7" s="16">
        <f t="shared" si="0"/>
        <v>21</v>
      </c>
      <c r="N7" s="17">
        <f>L7+M7</f>
        <v>44</v>
      </c>
      <c r="O7" s="18"/>
      <c r="P7" s="19" t="s">
        <v>19</v>
      </c>
      <c r="Q7" s="2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2.75">
      <c r="A8" s="21" t="s">
        <v>20</v>
      </c>
      <c r="B8" s="22">
        <v>14</v>
      </c>
      <c r="C8" s="22">
        <v>7</v>
      </c>
      <c r="D8" s="22">
        <v>4</v>
      </c>
      <c r="E8" s="22"/>
      <c r="F8" s="22"/>
      <c r="G8" s="22"/>
      <c r="H8" s="22"/>
      <c r="I8" s="22"/>
      <c r="J8" s="23"/>
      <c r="K8" s="23"/>
      <c r="L8" s="22">
        <f t="shared" si="0"/>
        <v>18</v>
      </c>
      <c r="M8" s="22">
        <f t="shared" si="0"/>
        <v>7</v>
      </c>
      <c r="N8" s="24">
        <f>L8+M8</f>
        <v>25</v>
      </c>
      <c r="O8" s="25"/>
      <c r="P8" s="26" t="s">
        <v>19</v>
      </c>
      <c r="Q8" s="2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2.75">
      <c r="A9" s="21" t="s">
        <v>21</v>
      </c>
      <c r="B9" s="22"/>
      <c r="C9" s="22">
        <v>4</v>
      </c>
      <c r="D9" s="22">
        <v>2</v>
      </c>
      <c r="E9" s="22">
        <v>2</v>
      </c>
      <c r="F9" s="22">
        <v>1</v>
      </c>
      <c r="G9" s="22">
        <v>4</v>
      </c>
      <c r="H9" s="22">
        <v>1</v>
      </c>
      <c r="I9" s="22">
        <v>5</v>
      </c>
      <c r="J9" s="23"/>
      <c r="K9" s="23"/>
      <c r="L9" s="22">
        <f t="shared" si="0"/>
        <v>4</v>
      </c>
      <c r="M9" s="22">
        <f t="shared" si="0"/>
        <v>15</v>
      </c>
      <c r="N9" s="24">
        <f>L9+M9</f>
        <v>19</v>
      </c>
      <c r="O9" s="25"/>
      <c r="P9" s="26" t="s">
        <v>19</v>
      </c>
      <c r="Q9" s="2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12.75">
      <c r="A10" s="21" t="s">
        <v>22</v>
      </c>
      <c r="B10" s="22">
        <v>26</v>
      </c>
      <c r="C10" s="22">
        <v>15</v>
      </c>
      <c r="D10" s="22">
        <v>29</v>
      </c>
      <c r="E10" s="22">
        <v>18</v>
      </c>
      <c r="F10" s="22">
        <v>53</v>
      </c>
      <c r="G10" s="22">
        <v>16</v>
      </c>
      <c r="H10" s="22">
        <v>79</v>
      </c>
      <c r="I10" s="22">
        <v>32</v>
      </c>
      <c r="J10" s="23"/>
      <c r="K10" s="23"/>
      <c r="L10" s="22">
        <f t="shared" si="0"/>
        <v>187</v>
      </c>
      <c r="M10" s="22">
        <f t="shared" si="0"/>
        <v>81</v>
      </c>
      <c r="N10" s="24">
        <f>L10+M10</f>
        <v>268</v>
      </c>
      <c r="O10" s="25"/>
      <c r="P10" s="26" t="s">
        <v>19</v>
      </c>
      <c r="Q10" s="2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ht="12.75">
      <c r="A11" s="28" t="s">
        <v>23</v>
      </c>
      <c r="B11" s="29">
        <v>6</v>
      </c>
      <c r="C11" s="29">
        <v>5</v>
      </c>
      <c r="D11" s="29">
        <v>10</v>
      </c>
      <c r="E11" s="29">
        <v>18</v>
      </c>
      <c r="F11" s="29">
        <v>10</v>
      </c>
      <c r="G11" s="29">
        <v>14</v>
      </c>
      <c r="H11" s="29">
        <v>19</v>
      </c>
      <c r="I11" s="29">
        <v>33</v>
      </c>
      <c r="J11" s="23"/>
      <c r="K11" s="23"/>
      <c r="L11" s="29">
        <f t="shared" si="0"/>
        <v>45</v>
      </c>
      <c r="M11" s="29">
        <f t="shared" si="0"/>
        <v>70</v>
      </c>
      <c r="N11" s="30">
        <f>L11+M11</f>
        <v>115</v>
      </c>
      <c r="O11" s="25"/>
      <c r="P11" s="26" t="s">
        <v>19</v>
      </c>
      <c r="Q11" s="2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12.75">
      <c r="A12" s="31" t="s">
        <v>24</v>
      </c>
      <c r="B12" s="32"/>
      <c r="C12" s="32"/>
      <c r="D12" s="26" t="s">
        <v>25</v>
      </c>
      <c r="E12" s="32"/>
      <c r="F12" s="32"/>
      <c r="G12" s="32"/>
      <c r="H12" s="32"/>
      <c r="I12" s="33"/>
      <c r="J12" s="23"/>
      <c r="K12" s="23"/>
      <c r="L12" s="34"/>
      <c r="M12" s="32"/>
      <c r="N12" s="27"/>
      <c r="O12" s="35">
        <v>21</v>
      </c>
      <c r="P12" s="36">
        <v>18</v>
      </c>
      <c r="Q12" s="37">
        <f>O12+P12</f>
        <v>39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ht="12.75">
      <c r="A13" s="38" t="s">
        <v>26</v>
      </c>
      <c r="B13" s="36">
        <v>19</v>
      </c>
      <c r="C13" s="36">
        <v>1</v>
      </c>
      <c r="D13" s="36">
        <v>34</v>
      </c>
      <c r="E13" s="36">
        <v>4</v>
      </c>
      <c r="F13" s="36">
        <v>55</v>
      </c>
      <c r="G13" s="36">
        <v>8</v>
      </c>
      <c r="H13" s="36">
        <v>86</v>
      </c>
      <c r="I13" s="36">
        <v>7</v>
      </c>
      <c r="J13" s="23"/>
      <c r="K13" s="23"/>
      <c r="L13" s="36">
        <f aca="true" t="shared" si="1" ref="L13:M18">B13+D13+F13+H13+J13</f>
        <v>194</v>
      </c>
      <c r="M13" s="36">
        <f t="shared" si="1"/>
        <v>20</v>
      </c>
      <c r="N13" s="37">
        <f aca="true" t="shared" si="2" ref="N13:N18">L13+M13</f>
        <v>214</v>
      </c>
      <c r="O13" s="25"/>
      <c r="P13" s="32" t="s">
        <v>19</v>
      </c>
      <c r="Q13" s="27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12.75">
      <c r="A14" s="21" t="s">
        <v>27</v>
      </c>
      <c r="B14" s="22">
        <v>22</v>
      </c>
      <c r="C14" s="22">
        <v>2</v>
      </c>
      <c r="D14" s="22">
        <v>31</v>
      </c>
      <c r="E14" s="22"/>
      <c r="F14" s="22">
        <v>32</v>
      </c>
      <c r="G14" s="22">
        <v>2</v>
      </c>
      <c r="H14" s="22">
        <v>45</v>
      </c>
      <c r="I14" s="22">
        <v>3</v>
      </c>
      <c r="J14" s="23"/>
      <c r="K14" s="23"/>
      <c r="L14" s="22">
        <f t="shared" si="1"/>
        <v>130</v>
      </c>
      <c r="M14" s="22">
        <f t="shared" si="1"/>
        <v>7</v>
      </c>
      <c r="N14" s="24">
        <f t="shared" si="2"/>
        <v>137</v>
      </c>
      <c r="O14" s="25"/>
      <c r="P14" s="26" t="s">
        <v>19</v>
      </c>
      <c r="Q14" s="2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12.75">
      <c r="A15" s="39" t="s">
        <v>28</v>
      </c>
      <c r="B15" s="22">
        <v>12</v>
      </c>
      <c r="C15" s="22">
        <v>2</v>
      </c>
      <c r="D15" s="22">
        <v>21</v>
      </c>
      <c r="E15" s="22">
        <v>2</v>
      </c>
      <c r="F15" s="22">
        <v>25</v>
      </c>
      <c r="G15" s="22">
        <v>7</v>
      </c>
      <c r="H15" s="22">
        <v>52</v>
      </c>
      <c r="I15" s="22">
        <v>8</v>
      </c>
      <c r="J15" s="23"/>
      <c r="K15" s="23"/>
      <c r="L15" s="22">
        <f t="shared" si="1"/>
        <v>110</v>
      </c>
      <c r="M15" s="22">
        <f t="shared" si="1"/>
        <v>19</v>
      </c>
      <c r="N15" s="24">
        <f t="shared" si="2"/>
        <v>129</v>
      </c>
      <c r="O15" s="40">
        <v>141</v>
      </c>
      <c r="P15" s="22">
        <v>63</v>
      </c>
      <c r="Q15" s="24">
        <f>O15+P15</f>
        <v>204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12.75">
      <c r="A16" s="21" t="s">
        <v>29</v>
      </c>
      <c r="B16" s="22">
        <v>22</v>
      </c>
      <c r="C16" s="22">
        <v>21</v>
      </c>
      <c r="D16" s="22">
        <v>26</v>
      </c>
      <c r="E16" s="22">
        <v>35</v>
      </c>
      <c r="F16" s="22">
        <v>38</v>
      </c>
      <c r="G16" s="22">
        <v>45</v>
      </c>
      <c r="H16" s="22">
        <v>56</v>
      </c>
      <c r="I16" s="22">
        <v>46</v>
      </c>
      <c r="J16" s="23"/>
      <c r="K16" s="23"/>
      <c r="L16" s="22">
        <f t="shared" si="1"/>
        <v>142</v>
      </c>
      <c r="M16" s="22">
        <f t="shared" si="1"/>
        <v>147</v>
      </c>
      <c r="N16" s="24">
        <f t="shared" si="2"/>
        <v>289</v>
      </c>
      <c r="O16" s="40" t="s">
        <v>286</v>
      </c>
      <c r="P16" s="22"/>
      <c r="Q16" s="2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12.75">
      <c r="A17" s="39" t="s">
        <v>30</v>
      </c>
      <c r="B17" s="22">
        <v>16</v>
      </c>
      <c r="C17" s="22">
        <v>35</v>
      </c>
      <c r="D17" s="22">
        <v>36</v>
      </c>
      <c r="E17" s="22">
        <v>42</v>
      </c>
      <c r="F17" s="22">
        <v>37</v>
      </c>
      <c r="G17" s="22">
        <v>61</v>
      </c>
      <c r="H17" s="22">
        <v>39</v>
      </c>
      <c r="I17" s="22">
        <v>89</v>
      </c>
      <c r="J17" s="23"/>
      <c r="K17" s="23"/>
      <c r="L17" s="22">
        <f t="shared" si="1"/>
        <v>128</v>
      </c>
      <c r="M17" s="22">
        <f t="shared" si="1"/>
        <v>227</v>
      </c>
      <c r="N17" s="24">
        <f t="shared" si="2"/>
        <v>355</v>
      </c>
      <c r="O17" s="40">
        <v>63</v>
      </c>
      <c r="P17" s="22">
        <v>38</v>
      </c>
      <c r="Q17" s="24">
        <f>O17+P17</f>
        <v>101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12.75">
      <c r="A18" s="28" t="s">
        <v>31</v>
      </c>
      <c r="B18" s="29">
        <v>4</v>
      </c>
      <c r="C18" s="29">
        <v>19</v>
      </c>
      <c r="D18" s="29">
        <v>11</v>
      </c>
      <c r="E18" s="29">
        <v>28</v>
      </c>
      <c r="F18" s="29">
        <v>5</v>
      </c>
      <c r="G18" s="29">
        <v>25</v>
      </c>
      <c r="H18" s="29">
        <v>1</v>
      </c>
      <c r="I18" s="29">
        <v>21</v>
      </c>
      <c r="J18" s="23"/>
      <c r="K18" s="23"/>
      <c r="L18" s="29">
        <f t="shared" si="1"/>
        <v>21</v>
      </c>
      <c r="M18" s="29">
        <f t="shared" si="1"/>
        <v>93</v>
      </c>
      <c r="N18" s="30">
        <f t="shared" si="2"/>
        <v>114</v>
      </c>
      <c r="O18" s="25"/>
      <c r="P18" s="26" t="s">
        <v>19</v>
      </c>
      <c r="Q18" s="27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12.75">
      <c r="A19" s="41" t="s">
        <v>32</v>
      </c>
      <c r="B19" s="42"/>
      <c r="C19" s="42"/>
      <c r="D19" s="42" t="s">
        <v>33</v>
      </c>
      <c r="E19" s="42"/>
      <c r="F19" s="42"/>
      <c r="G19" s="42"/>
      <c r="H19" s="42"/>
      <c r="I19" s="43"/>
      <c r="J19" s="23"/>
      <c r="K19" s="23"/>
      <c r="L19" s="44"/>
      <c r="M19" s="42"/>
      <c r="N19" s="45"/>
      <c r="O19" s="40">
        <v>6</v>
      </c>
      <c r="P19" s="22">
        <v>5</v>
      </c>
      <c r="Q19" s="24">
        <f>O19+P19</f>
        <v>11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12.75">
      <c r="A20" s="46" t="s">
        <v>34</v>
      </c>
      <c r="B20" s="32"/>
      <c r="C20" s="32"/>
      <c r="D20" s="32" t="s">
        <v>35</v>
      </c>
      <c r="E20" s="32"/>
      <c r="F20" s="32"/>
      <c r="G20" s="32"/>
      <c r="H20" s="32"/>
      <c r="I20" s="33"/>
      <c r="J20" s="23"/>
      <c r="K20" s="23"/>
      <c r="L20" s="34"/>
      <c r="M20" s="32"/>
      <c r="N20" s="27"/>
      <c r="O20" s="40"/>
      <c r="P20" s="22">
        <v>1</v>
      </c>
      <c r="Q20" s="24">
        <f>O20+P20</f>
        <v>1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ht="12.75">
      <c r="A21" s="38" t="s">
        <v>36</v>
      </c>
      <c r="B21" s="36">
        <v>3</v>
      </c>
      <c r="C21" s="36">
        <v>5</v>
      </c>
      <c r="D21" s="36">
        <v>2</v>
      </c>
      <c r="E21" s="36">
        <v>2</v>
      </c>
      <c r="F21" s="36">
        <v>1</v>
      </c>
      <c r="G21" s="36">
        <v>6</v>
      </c>
      <c r="H21" s="36">
        <v>9</v>
      </c>
      <c r="I21" s="36">
        <v>11</v>
      </c>
      <c r="J21" s="23"/>
      <c r="K21" s="23"/>
      <c r="L21" s="36">
        <f aca="true" t="shared" si="3" ref="L21:M23">B21+D21+F21+H21+J21</f>
        <v>15</v>
      </c>
      <c r="M21" s="36">
        <f t="shared" si="3"/>
        <v>24</v>
      </c>
      <c r="N21" s="37">
        <f>L21+M21</f>
        <v>39</v>
      </c>
      <c r="O21" s="25"/>
      <c r="P21" s="32" t="s">
        <v>19</v>
      </c>
      <c r="Q21" s="2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2.75">
      <c r="A22" s="21" t="s">
        <v>37</v>
      </c>
      <c r="B22" s="22"/>
      <c r="C22" s="22"/>
      <c r="D22" s="22">
        <v>1</v>
      </c>
      <c r="E22" s="22">
        <v>3</v>
      </c>
      <c r="F22" s="22">
        <v>2</v>
      </c>
      <c r="G22" s="22">
        <v>2</v>
      </c>
      <c r="H22" s="22"/>
      <c r="I22" s="22">
        <v>1</v>
      </c>
      <c r="J22" s="23"/>
      <c r="K22" s="23"/>
      <c r="L22" s="22">
        <f t="shared" si="3"/>
        <v>3</v>
      </c>
      <c r="M22" s="22">
        <f t="shared" si="3"/>
        <v>6</v>
      </c>
      <c r="N22" s="24">
        <f>L22+M22</f>
        <v>9</v>
      </c>
      <c r="O22" s="25"/>
      <c r="P22" s="26" t="s">
        <v>19</v>
      </c>
      <c r="Q22" s="27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12.75">
      <c r="A23" s="47" t="s">
        <v>38</v>
      </c>
      <c r="B23" s="29"/>
      <c r="C23" s="29">
        <v>3</v>
      </c>
      <c r="D23" s="29"/>
      <c r="E23" s="29">
        <v>1</v>
      </c>
      <c r="F23" s="29"/>
      <c r="G23" s="29">
        <v>2</v>
      </c>
      <c r="H23" s="29">
        <v>1</v>
      </c>
      <c r="I23" s="29">
        <v>6</v>
      </c>
      <c r="J23" s="23"/>
      <c r="K23" s="23"/>
      <c r="L23" s="29">
        <f t="shared" si="3"/>
        <v>1</v>
      </c>
      <c r="M23" s="29">
        <f t="shared" si="3"/>
        <v>12</v>
      </c>
      <c r="N23" s="30">
        <f>L23+M23</f>
        <v>13</v>
      </c>
      <c r="O23" s="25"/>
      <c r="P23" s="32" t="s">
        <v>19</v>
      </c>
      <c r="Q23" s="27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ht="12.75">
      <c r="A24" s="31" t="s">
        <v>39</v>
      </c>
      <c r="B24" s="32"/>
      <c r="C24" s="32"/>
      <c r="D24" s="26" t="s">
        <v>40</v>
      </c>
      <c r="E24" s="32"/>
      <c r="F24" s="32"/>
      <c r="G24" s="32"/>
      <c r="H24" s="32"/>
      <c r="I24" s="33"/>
      <c r="J24" s="23"/>
      <c r="K24" s="23"/>
      <c r="L24" s="34"/>
      <c r="M24" s="32"/>
      <c r="N24" s="27"/>
      <c r="O24" s="40">
        <v>19</v>
      </c>
      <c r="P24" s="22">
        <v>8</v>
      </c>
      <c r="Q24" s="24">
        <f>O24+P24</f>
        <v>27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2.75">
      <c r="A25" s="38" t="s">
        <v>41</v>
      </c>
      <c r="B25" s="36"/>
      <c r="C25" s="36">
        <v>1</v>
      </c>
      <c r="D25" s="36"/>
      <c r="E25" s="36">
        <v>1</v>
      </c>
      <c r="F25" s="36">
        <v>2</v>
      </c>
      <c r="G25" s="36"/>
      <c r="H25" s="36">
        <v>2</v>
      </c>
      <c r="I25" s="36">
        <v>2</v>
      </c>
      <c r="J25" s="23"/>
      <c r="K25" s="23"/>
      <c r="L25" s="36">
        <f aca="true" t="shared" si="4" ref="L25:M27">B25+D25+F25+H25+J25</f>
        <v>4</v>
      </c>
      <c r="M25" s="36">
        <f t="shared" si="4"/>
        <v>4</v>
      </c>
      <c r="N25" s="37">
        <f>L25+M25</f>
        <v>8</v>
      </c>
      <c r="O25" s="40">
        <v>23</v>
      </c>
      <c r="P25" s="22">
        <v>17</v>
      </c>
      <c r="Q25" s="24">
        <f>O25+P25</f>
        <v>40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12.75">
      <c r="A26" s="21" t="s">
        <v>42</v>
      </c>
      <c r="B26" s="22">
        <v>4</v>
      </c>
      <c r="C26" s="22"/>
      <c r="D26" s="22">
        <v>3</v>
      </c>
      <c r="E26" s="22">
        <v>2</v>
      </c>
      <c r="F26" s="22">
        <v>1</v>
      </c>
      <c r="G26" s="22">
        <v>1</v>
      </c>
      <c r="H26" s="22">
        <v>6</v>
      </c>
      <c r="I26" s="22">
        <v>6</v>
      </c>
      <c r="J26" s="23"/>
      <c r="K26" s="23"/>
      <c r="L26" s="22">
        <f t="shared" si="4"/>
        <v>14</v>
      </c>
      <c r="M26" s="22">
        <f t="shared" si="4"/>
        <v>9</v>
      </c>
      <c r="N26" s="24">
        <f>L26+M26</f>
        <v>23</v>
      </c>
      <c r="O26" s="25"/>
      <c r="P26" s="26" t="s">
        <v>19</v>
      </c>
      <c r="Q26" s="27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12.75">
      <c r="A27" s="28" t="s">
        <v>43</v>
      </c>
      <c r="B27" s="29">
        <v>1</v>
      </c>
      <c r="C27" s="29">
        <v>5</v>
      </c>
      <c r="D27" s="29">
        <v>2</v>
      </c>
      <c r="E27" s="29"/>
      <c r="F27" s="29"/>
      <c r="G27" s="29">
        <v>2</v>
      </c>
      <c r="H27" s="29">
        <v>3</v>
      </c>
      <c r="I27" s="29">
        <v>7</v>
      </c>
      <c r="J27" s="23"/>
      <c r="K27" s="23"/>
      <c r="L27" s="29">
        <f t="shared" si="4"/>
        <v>6</v>
      </c>
      <c r="M27" s="29">
        <f t="shared" si="4"/>
        <v>14</v>
      </c>
      <c r="N27" s="30">
        <f>L27+M27</f>
        <v>20</v>
      </c>
      <c r="O27" s="25"/>
      <c r="P27" s="26" t="s">
        <v>19</v>
      </c>
      <c r="Q27" s="27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12.75">
      <c r="A28" s="46" t="s">
        <v>44</v>
      </c>
      <c r="B28" s="32"/>
      <c r="C28" s="32"/>
      <c r="D28" s="32" t="s">
        <v>45</v>
      </c>
      <c r="E28" s="32"/>
      <c r="F28" s="32"/>
      <c r="G28" s="32"/>
      <c r="H28" s="32"/>
      <c r="I28" s="33"/>
      <c r="J28" s="23"/>
      <c r="K28" s="23"/>
      <c r="L28" s="34"/>
      <c r="M28" s="32"/>
      <c r="N28" s="27"/>
      <c r="O28" s="40">
        <v>9</v>
      </c>
      <c r="P28" s="22">
        <v>15</v>
      </c>
      <c r="Q28" s="24">
        <f>O28+P28</f>
        <v>24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12.75">
      <c r="A29" s="38" t="s">
        <v>46</v>
      </c>
      <c r="B29" s="36">
        <v>6</v>
      </c>
      <c r="C29" s="36">
        <v>2</v>
      </c>
      <c r="D29" s="36">
        <v>12</v>
      </c>
      <c r="E29" s="36">
        <v>3</v>
      </c>
      <c r="F29" s="36">
        <v>23</v>
      </c>
      <c r="G29" s="36">
        <v>3</v>
      </c>
      <c r="H29" s="36">
        <v>34</v>
      </c>
      <c r="I29" s="36">
        <v>5</v>
      </c>
      <c r="J29" s="23"/>
      <c r="K29" s="23"/>
      <c r="L29" s="36">
        <f aca="true" t="shared" si="5" ref="L29:M39">B29+D29+F29+H29+J29</f>
        <v>75</v>
      </c>
      <c r="M29" s="36">
        <f t="shared" si="5"/>
        <v>13</v>
      </c>
      <c r="N29" s="37">
        <f aca="true" t="shared" si="6" ref="N29:N39">L29+M29</f>
        <v>88</v>
      </c>
      <c r="O29" s="40" t="s">
        <v>286</v>
      </c>
      <c r="P29" s="22"/>
      <c r="Q29" s="2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12.75">
      <c r="A30" s="21" t="s">
        <v>47</v>
      </c>
      <c r="B30" s="22">
        <v>5</v>
      </c>
      <c r="C30" s="22">
        <v>21</v>
      </c>
      <c r="D30" s="22"/>
      <c r="E30" s="22">
        <v>2</v>
      </c>
      <c r="F30" s="22"/>
      <c r="G30" s="22">
        <v>2</v>
      </c>
      <c r="H30" s="22"/>
      <c r="I30" s="22"/>
      <c r="J30" s="23"/>
      <c r="K30" s="23"/>
      <c r="L30" s="22">
        <f t="shared" si="5"/>
        <v>5</v>
      </c>
      <c r="M30" s="22">
        <f t="shared" si="5"/>
        <v>25</v>
      </c>
      <c r="N30" s="24">
        <f t="shared" si="6"/>
        <v>30</v>
      </c>
      <c r="O30" s="48"/>
      <c r="P30" s="49" t="s">
        <v>19</v>
      </c>
      <c r="Q30" s="45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2.75">
      <c r="A31" s="39" t="s">
        <v>48</v>
      </c>
      <c r="B31" s="22">
        <v>3</v>
      </c>
      <c r="C31" s="22">
        <v>4</v>
      </c>
      <c r="D31" s="22">
        <v>4</v>
      </c>
      <c r="E31" s="22">
        <v>2</v>
      </c>
      <c r="F31" s="22">
        <v>6</v>
      </c>
      <c r="G31" s="22">
        <v>4</v>
      </c>
      <c r="H31" s="22">
        <v>5</v>
      </c>
      <c r="I31" s="22">
        <v>7</v>
      </c>
      <c r="J31" s="23"/>
      <c r="K31" s="23"/>
      <c r="L31" s="22">
        <f t="shared" si="5"/>
        <v>18</v>
      </c>
      <c r="M31" s="22">
        <f t="shared" si="5"/>
        <v>17</v>
      </c>
      <c r="N31" s="24">
        <f t="shared" si="6"/>
        <v>35</v>
      </c>
      <c r="O31" s="25" t="s">
        <v>49</v>
      </c>
      <c r="P31" s="32"/>
      <c r="Q31" s="2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2.75">
      <c r="A32" s="21" t="s">
        <v>50</v>
      </c>
      <c r="B32" s="22">
        <v>19</v>
      </c>
      <c r="C32" s="22">
        <v>8</v>
      </c>
      <c r="D32" s="22">
        <v>43</v>
      </c>
      <c r="E32" s="22">
        <v>13</v>
      </c>
      <c r="F32" s="22">
        <v>66</v>
      </c>
      <c r="G32" s="22">
        <v>21</v>
      </c>
      <c r="H32" s="22">
        <v>66</v>
      </c>
      <c r="I32" s="22">
        <v>29</v>
      </c>
      <c r="J32" s="23"/>
      <c r="K32" s="23"/>
      <c r="L32" s="22">
        <f t="shared" si="5"/>
        <v>194</v>
      </c>
      <c r="M32" s="22">
        <f t="shared" si="5"/>
        <v>71</v>
      </c>
      <c r="N32" s="24">
        <f t="shared" si="6"/>
        <v>265</v>
      </c>
      <c r="O32" s="35">
        <v>13</v>
      </c>
      <c r="P32" s="36">
        <v>11</v>
      </c>
      <c r="Q32" s="37">
        <f>O32+P32</f>
        <v>24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2.75">
      <c r="A33" s="39" t="s">
        <v>51</v>
      </c>
      <c r="B33" s="22">
        <v>2</v>
      </c>
      <c r="C33" s="22"/>
      <c r="D33" s="22">
        <v>2</v>
      </c>
      <c r="E33" s="22">
        <v>5</v>
      </c>
      <c r="F33" s="22">
        <v>4</v>
      </c>
      <c r="G33" s="22">
        <v>11</v>
      </c>
      <c r="H33" s="22">
        <v>8</v>
      </c>
      <c r="I33" s="22">
        <v>30</v>
      </c>
      <c r="J33" s="23"/>
      <c r="K33" s="23"/>
      <c r="L33" s="22">
        <f t="shared" si="5"/>
        <v>16</v>
      </c>
      <c r="M33" s="22">
        <f t="shared" si="5"/>
        <v>46</v>
      </c>
      <c r="N33" s="24">
        <f t="shared" si="6"/>
        <v>62</v>
      </c>
      <c r="O33" s="40">
        <v>14</v>
      </c>
      <c r="P33" s="22">
        <v>7</v>
      </c>
      <c r="Q33" s="24">
        <f>O33+P33</f>
        <v>21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2.75">
      <c r="A34" s="39" t="s">
        <v>282</v>
      </c>
      <c r="B34" s="32"/>
      <c r="C34" s="32"/>
      <c r="D34" s="26" t="s">
        <v>25</v>
      </c>
      <c r="E34" s="32"/>
      <c r="F34" s="32"/>
      <c r="G34" s="32"/>
      <c r="H34" s="32"/>
      <c r="I34" s="33"/>
      <c r="J34" s="23"/>
      <c r="K34" s="23"/>
      <c r="L34" s="34"/>
      <c r="M34" s="32"/>
      <c r="N34" s="27"/>
      <c r="O34" s="25">
        <v>30</v>
      </c>
      <c r="P34" s="32">
        <v>22</v>
      </c>
      <c r="Q34" s="24">
        <f>O34+P34</f>
        <v>52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2.75">
      <c r="A35" s="39" t="s">
        <v>52</v>
      </c>
      <c r="B35" s="22"/>
      <c r="C35" s="22"/>
      <c r="D35" s="22"/>
      <c r="E35" s="22">
        <v>1</v>
      </c>
      <c r="F35" s="22"/>
      <c r="G35" s="22">
        <v>1</v>
      </c>
      <c r="H35" s="22"/>
      <c r="I35" s="22">
        <v>2</v>
      </c>
      <c r="J35" s="23"/>
      <c r="K35" s="23"/>
      <c r="L35" s="22">
        <f t="shared" si="5"/>
        <v>0</v>
      </c>
      <c r="M35" s="22">
        <f t="shared" si="5"/>
        <v>4</v>
      </c>
      <c r="N35" s="24">
        <f t="shared" si="6"/>
        <v>4</v>
      </c>
      <c r="O35" s="25"/>
      <c r="P35" s="32" t="s">
        <v>19</v>
      </c>
      <c r="Q35" s="2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2.75">
      <c r="A36" s="21" t="s">
        <v>53</v>
      </c>
      <c r="B36" s="22"/>
      <c r="C36" s="22">
        <v>3</v>
      </c>
      <c r="D36" s="22"/>
      <c r="E36" s="22"/>
      <c r="F36" s="22"/>
      <c r="G36" s="22"/>
      <c r="H36" s="22">
        <v>2</v>
      </c>
      <c r="I36" s="22">
        <v>2</v>
      </c>
      <c r="J36" s="23"/>
      <c r="K36" s="23"/>
      <c r="L36" s="22">
        <f t="shared" si="5"/>
        <v>2</v>
      </c>
      <c r="M36" s="22">
        <f t="shared" si="5"/>
        <v>5</v>
      </c>
      <c r="N36" s="24">
        <f t="shared" si="6"/>
        <v>7</v>
      </c>
      <c r="O36" s="40"/>
      <c r="P36" s="50" t="s">
        <v>19</v>
      </c>
      <c r="Q36" s="2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2.75">
      <c r="A37" s="39" t="s">
        <v>54</v>
      </c>
      <c r="B37" s="34"/>
      <c r="C37" s="32"/>
      <c r="D37" s="32"/>
      <c r="E37" s="32"/>
      <c r="F37" s="32"/>
      <c r="G37" s="32"/>
      <c r="H37" s="32"/>
      <c r="I37" s="32"/>
      <c r="J37" s="23"/>
      <c r="K37" s="23"/>
      <c r="L37" s="32"/>
      <c r="M37" s="32"/>
      <c r="N37" s="27"/>
      <c r="O37" s="40">
        <v>20</v>
      </c>
      <c r="P37" s="22">
        <v>19</v>
      </c>
      <c r="Q37" s="24">
        <f>O37+P37</f>
        <v>39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2.75">
      <c r="A38" s="21" t="s">
        <v>55</v>
      </c>
      <c r="B38" s="22">
        <v>1</v>
      </c>
      <c r="C38" s="22"/>
      <c r="D38" s="22">
        <v>2</v>
      </c>
      <c r="E38" s="22"/>
      <c r="F38" s="22">
        <v>6</v>
      </c>
      <c r="G38" s="22">
        <v>5</v>
      </c>
      <c r="H38" s="22">
        <v>12</v>
      </c>
      <c r="I38" s="22">
        <v>11</v>
      </c>
      <c r="J38" s="23"/>
      <c r="K38" s="23"/>
      <c r="L38" s="22">
        <f t="shared" si="5"/>
        <v>21</v>
      </c>
      <c r="M38" s="22">
        <f t="shared" si="5"/>
        <v>16</v>
      </c>
      <c r="N38" s="24">
        <f t="shared" si="6"/>
        <v>37</v>
      </c>
      <c r="O38" s="51">
        <v>22</v>
      </c>
      <c r="P38" s="29">
        <v>12</v>
      </c>
      <c r="Q38" s="30">
        <f>O38+P38</f>
        <v>34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2.75">
      <c r="A39" s="47" t="s">
        <v>56</v>
      </c>
      <c r="B39" s="29">
        <v>2</v>
      </c>
      <c r="C39" s="29">
        <v>4</v>
      </c>
      <c r="D39" s="29">
        <v>2</v>
      </c>
      <c r="E39" s="29">
        <v>2</v>
      </c>
      <c r="F39" s="29">
        <v>2</v>
      </c>
      <c r="G39" s="29">
        <v>3</v>
      </c>
      <c r="H39" s="29"/>
      <c r="I39" s="29">
        <v>10</v>
      </c>
      <c r="J39" s="23"/>
      <c r="K39" s="23"/>
      <c r="L39" s="29">
        <f t="shared" si="5"/>
        <v>6</v>
      </c>
      <c r="M39" s="29">
        <f t="shared" si="5"/>
        <v>19</v>
      </c>
      <c r="N39" s="30">
        <f t="shared" si="6"/>
        <v>25</v>
      </c>
      <c r="O39" s="25"/>
      <c r="P39" s="32" t="s">
        <v>19</v>
      </c>
      <c r="Q39" s="27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2.75">
      <c r="A40" s="31" t="s">
        <v>57</v>
      </c>
      <c r="B40" s="32"/>
      <c r="C40" s="32"/>
      <c r="D40" s="26" t="s">
        <v>58</v>
      </c>
      <c r="E40" s="32"/>
      <c r="F40" s="32"/>
      <c r="G40" s="32"/>
      <c r="H40" s="32"/>
      <c r="I40" s="33"/>
      <c r="J40" s="23"/>
      <c r="K40" s="23"/>
      <c r="L40" s="34"/>
      <c r="M40" s="32"/>
      <c r="N40" s="27"/>
      <c r="O40" s="35">
        <v>7</v>
      </c>
      <c r="P40" s="36">
        <v>10</v>
      </c>
      <c r="Q40" s="37">
        <f>O40+P40</f>
        <v>17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12.75">
      <c r="A41" s="52" t="s">
        <v>59</v>
      </c>
      <c r="B41" s="53"/>
      <c r="C41" s="53">
        <v>5</v>
      </c>
      <c r="D41" s="53">
        <v>4</v>
      </c>
      <c r="E41" s="53">
        <v>7</v>
      </c>
      <c r="F41" s="53">
        <v>2</v>
      </c>
      <c r="G41" s="53">
        <v>3</v>
      </c>
      <c r="H41" s="53">
        <v>1</v>
      </c>
      <c r="I41" s="53">
        <v>7</v>
      </c>
      <c r="J41" s="23"/>
      <c r="K41" s="23"/>
      <c r="L41" s="53">
        <f>B41+D41+F41+H41+J41</f>
        <v>7</v>
      </c>
      <c r="M41" s="53">
        <f>C41+E41+G41+I41+K41</f>
        <v>22</v>
      </c>
      <c r="N41" s="54">
        <f>L41+M41</f>
        <v>29</v>
      </c>
      <c r="O41" s="25" t="s">
        <v>49</v>
      </c>
      <c r="P41" s="32"/>
      <c r="Q41" s="27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13.5" thickBot="1">
      <c r="A42" s="55" t="s">
        <v>60</v>
      </c>
      <c r="B42" s="56"/>
      <c r="C42" s="56"/>
      <c r="D42" s="57" t="s">
        <v>61</v>
      </c>
      <c r="E42" s="56"/>
      <c r="F42" s="56"/>
      <c r="G42" s="56"/>
      <c r="H42" s="56"/>
      <c r="I42" s="58"/>
      <c r="J42" s="23"/>
      <c r="K42" s="23"/>
      <c r="L42" s="59"/>
      <c r="M42" s="56"/>
      <c r="N42" s="60"/>
      <c r="O42" s="61">
        <v>17</v>
      </c>
      <c r="P42" s="62">
        <v>16</v>
      </c>
      <c r="Q42" s="63">
        <f>O42+P42</f>
        <v>33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2.75">
      <c r="A43" s="64" t="s">
        <v>62</v>
      </c>
      <c r="B43" s="36">
        <f aca="true" t="shared" si="7" ref="B43:M43">SUM(B7:B42)</f>
        <v>187</v>
      </c>
      <c r="C43" s="36">
        <f t="shared" si="7"/>
        <v>172</v>
      </c>
      <c r="D43" s="36">
        <f t="shared" si="7"/>
        <v>281</v>
      </c>
      <c r="E43" s="36">
        <f t="shared" si="7"/>
        <v>193</v>
      </c>
      <c r="F43" s="36">
        <f t="shared" si="7"/>
        <v>371</v>
      </c>
      <c r="G43" s="36">
        <f t="shared" si="7"/>
        <v>248</v>
      </c>
      <c r="H43" s="36">
        <f t="shared" si="7"/>
        <v>527</v>
      </c>
      <c r="I43" s="36">
        <f t="shared" si="7"/>
        <v>380</v>
      </c>
      <c r="J43" s="16">
        <f t="shared" si="7"/>
        <v>23</v>
      </c>
      <c r="K43" s="16">
        <f t="shared" si="7"/>
        <v>21</v>
      </c>
      <c r="L43" s="36">
        <f t="shared" si="7"/>
        <v>1389</v>
      </c>
      <c r="M43" s="36">
        <f t="shared" si="7"/>
        <v>1014</v>
      </c>
      <c r="N43" s="65"/>
      <c r="O43" s="66">
        <f>SUM(O7:O42)</f>
        <v>405</v>
      </c>
      <c r="P43" s="36">
        <f>SUM(P7:P42)</f>
        <v>262</v>
      </c>
      <c r="Q43" s="37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13.5" thickBot="1">
      <c r="A44" s="7" t="s">
        <v>63</v>
      </c>
      <c r="B44" s="67"/>
      <c r="C44" s="68">
        <f>B43+C43</f>
        <v>359</v>
      </c>
      <c r="D44" s="67"/>
      <c r="E44" s="68">
        <f>D43+E43</f>
        <v>474</v>
      </c>
      <c r="F44" s="67"/>
      <c r="G44" s="68">
        <f>F43+G43</f>
        <v>619</v>
      </c>
      <c r="H44" s="67"/>
      <c r="I44" s="68">
        <f>H43+I43</f>
        <v>907</v>
      </c>
      <c r="J44" s="67"/>
      <c r="K44" s="68">
        <f>J43+K43</f>
        <v>44</v>
      </c>
      <c r="L44" s="67"/>
      <c r="M44" s="68">
        <f>L43+M43</f>
        <v>2403</v>
      </c>
      <c r="N44" s="69">
        <f>SUM(N7:N42)</f>
        <v>2403</v>
      </c>
      <c r="O44" s="70"/>
      <c r="P44" s="68">
        <f>O43+P43</f>
        <v>667</v>
      </c>
      <c r="Q44" s="71">
        <f>SUM(Q7:Q42)</f>
        <v>667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12.7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12.75">
      <c r="A46" s="1" t="s">
        <v>64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5" t="s">
        <v>65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12.75">
      <c r="A47" s="1" t="s">
        <v>5</v>
      </c>
      <c r="B47" s="3"/>
      <c r="C47" s="3"/>
      <c r="D47" s="3"/>
      <c r="E47" s="3"/>
      <c r="F47" s="3"/>
      <c r="G47" s="3"/>
      <c r="H47" s="72"/>
      <c r="I47" s="72" t="s">
        <v>281</v>
      </c>
      <c r="J47" s="3"/>
      <c r="K47" s="3"/>
      <c r="L47" s="3"/>
      <c r="M47" s="3"/>
      <c r="N47" s="3"/>
      <c r="O47" s="3"/>
      <c r="P47" s="3"/>
      <c r="Q47" s="152" t="s">
        <v>285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2.75">
      <c r="A48" s="1"/>
      <c r="B48" s="3"/>
      <c r="C48" s="3"/>
      <c r="D48" s="3"/>
      <c r="E48" s="3"/>
      <c r="F48" s="3"/>
      <c r="G48" s="3"/>
      <c r="H48" s="72"/>
      <c r="I48" s="3"/>
      <c r="J48" s="3"/>
      <c r="K48" s="3"/>
      <c r="L48" s="3"/>
      <c r="M48" s="3"/>
      <c r="N48" s="3"/>
      <c r="O48" s="3"/>
      <c r="P48" s="3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3.5" thickBo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2.75">
      <c r="A50" s="6" t="s">
        <v>6</v>
      </c>
      <c r="B50" s="156" t="s">
        <v>7</v>
      </c>
      <c r="C50" s="156"/>
      <c r="D50" s="156" t="s">
        <v>8</v>
      </c>
      <c r="E50" s="156"/>
      <c r="F50" s="156" t="s">
        <v>9</v>
      </c>
      <c r="G50" s="156"/>
      <c r="H50" s="156" t="s">
        <v>10</v>
      </c>
      <c r="I50" s="156"/>
      <c r="J50" s="156" t="s">
        <v>11</v>
      </c>
      <c r="K50" s="156"/>
      <c r="L50" s="156" t="s">
        <v>12</v>
      </c>
      <c r="M50" s="156"/>
      <c r="N50" s="157"/>
      <c r="O50" s="158" t="s">
        <v>13</v>
      </c>
      <c r="P50" s="156"/>
      <c r="Q50" s="157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3.5" thickBot="1">
      <c r="A51" s="7" t="s">
        <v>66</v>
      </c>
      <c r="B51" s="8" t="s">
        <v>15</v>
      </c>
      <c r="C51" s="8" t="s">
        <v>16</v>
      </c>
      <c r="D51" s="8" t="s">
        <v>15</v>
      </c>
      <c r="E51" s="8" t="s">
        <v>16</v>
      </c>
      <c r="F51" s="8" t="s">
        <v>15</v>
      </c>
      <c r="G51" s="8" t="s">
        <v>16</v>
      </c>
      <c r="H51" s="8" t="s">
        <v>15</v>
      </c>
      <c r="I51" s="8" t="s">
        <v>16</v>
      </c>
      <c r="J51" s="9" t="s">
        <v>15</v>
      </c>
      <c r="K51" s="9" t="s">
        <v>16</v>
      </c>
      <c r="L51" s="8" t="s">
        <v>15</v>
      </c>
      <c r="M51" s="8" t="s">
        <v>16</v>
      </c>
      <c r="N51" s="10" t="s">
        <v>17</v>
      </c>
      <c r="O51" s="11" t="s">
        <v>15</v>
      </c>
      <c r="P51" s="8" t="s">
        <v>16</v>
      </c>
      <c r="Q51" s="10" t="s">
        <v>17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2.75">
      <c r="A52" s="12" t="s">
        <v>67</v>
      </c>
      <c r="B52" s="13"/>
      <c r="C52" s="14"/>
      <c r="D52" s="14"/>
      <c r="E52" s="14"/>
      <c r="F52" s="14"/>
      <c r="G52" s="14"/>
      <c r="H52" s="14"/>
      <c r="I52" s="15"/>
      <c r="J52" s="16">
        <v>4</v>
      </c>
      <c r="K52" s="16">
        <v>19</v>
      </c>
      <c r="L52" s="15">
        <f aca="true" t="shared" si="8" ref="L52:M54">B52+D52+F52+H52+J52</f>
        <v>4</v>
      </c>
      <c r="M52" s="16">
        <f t="shared" si="8"/>
        <v>19</v>
      </c>
      <c r="N52" s="17">
        <f>L52+M52</f>
        <v>23</v>
      </c>
      <c r="O52" s="14"/>
      <c r="P52" s="19" t="s">
        <v>19</v>
      </c>
      <c r="Q52" s="20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2.75">
      <c r="A53" s="21" t="s">
        <v>68</v>
      </c>
      <c r="B53" s="22"/>
      <c r="C53" s="22"/>
      <c r="D53" s="22">
        <v>8</v>
      </c>
      <c r="E53" s="22">
        <v>2</v>
      </c>
      <c r="F53" s="22">
        <v>43</v>
      </c>
      <c r="G53" s="22">
        <v>8</v>
      </c>
      <c r="H53" s="22">
        <v>11</v>
      </c>
      <c r="I53" s="34">
        <v>5</v>
      </c>
      <c r="J53" s="73"/>
      <c r="K53" s="74"/>
      <c r="L53" s="33">
        <f t="shared" si="8"/>
        <v>62</v>
      </c>
      <c r="M53" s="22">
        <f t="shared" si="8"/>
        <v>15</v>
      </c>
      <c r="N53" s="24">
        <f>L53+M53</f>
        <v>77</v>
      </c>
      <c r="O53" s="32"/>
      <c r="P53" s="26" t="s">
        <v>19</v>
      </c>
      <c r="Q53" s="27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2.75">
      <c r="A54" s="28" t="s">
        <v>69</v>
      </c>
      <c r="B54" s="29"/>
      <c r="C54" s="29">
        <v>3</v>
      </c>
      <c r="D54" s="29">
        <v>10</v>
      </c>
      <c r="E54" s="29">
        <v>21</v>
      </c>
      <c r="F54" s="29">
        <v>34</v>
      </c>
      <c r="G54" s="29">
        <v>50</v>
      </c>
      <c r="H54" s="29">
        <v>60</v>
      </c>
      <c r="I54" s="44">
        <v>83</v>
      </c>
      <c r="J54" s="73"/>
      <c r="K54" s="74"/>
      <c r="L54" s="43">
        <f t="shared" si="8"/>
        <v>104</v>
      </c>
      <c r="M54" s="29">
        <f t="shared" si="8"/>
        <v>157</v>
      </c>
      <c r="N54" s="30">
        <f>L54+M54</f>
        <v>261</v>
      </c>
      <c r="O54" s="33">
        <v>10</v>
      </c>
      <c r="P54" s="22">
        <v>17</v>
      </c>
      <c r="Q54" s="24">
        <f>O54+P54</f>
        <v>27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2.75">
      <c r="A55" s="31" t="s">
        <v>70</v>
      </c>
      <c r="B55" s="32"/>
      <c r="C55" s="26" t="s">
        <v>25</v>
      </c>
      <c r="D55" s="32"/>
      <c r="E55" s="32"/>
      <c r="F55" s="32"/>
      <c r="G55" s="32"/>
      <c r="H55" s="32"/>
      <c r="I55" s="32"/>
      <c r="J55" s="73"/>
      <c r="K55" s="74"/>
      <c r="L55" s="32"/>
      <c r="M55" s="32"/>
      <c r="N55" s="27"/>
      <c r="O55" s="33">
        <v>136</v>
      </c>
      <c r="P55" s="22">
        <v>67</v>
      </c>
      <c r="Q55" s="24">
        <f>O55+P55</f>
        <v>203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2.75">
      <c r="A56" s="64" t="s">
        <v>71</v>
      </c>
      <c r="B56" s="36"/>
      <c r="C56" s="36"/>
      <c r="D56" s="36">
        <v>20</v>
      </c>
      <c r="E56" s="36">
        <v>11</v>
      </c>
      <c r="F56" s="36">
        <v>87</v>
      </c>
      <c r="G56" s="36">
        <v>47</v>
      </c>
      <c r="H56" s="36">
        <v>108</v>
      </c>
      <c r="I56" s="65">
        <v>60</v>
      </c>
      <c r="J56" s="73"/>
      <c r="K56" s="74"/>
      <c r="L56" s="75">
        <f aca="true" t="shared" si="9" ref="L56:M63">B56+D56+F56+H56+J56</f>
        <v>215</v>
      </c>
      <c r="M56" s="36">
        <f t="shared" si="9"/>
        <v>118</v>
      </c>
      <c r="N56" s="37">
        <f aca="true" t="shared" si="10" ref="N56:N63">L56+M56</f>
        <v>333</v>
      </c>
      <c r="O56" s="32"/>
      <c r="P56" s="26" t="s">
        <v>19</v>
      </c>
      <c r="Q56" s="27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2.75">
      <c r="A57" s="64" t="s">
        <v>288</v>
      </c>
      <c r="B57" s="34"/>
      <c r="C57" s="32"/>
      <c r="D57" s="32"/>
      <c r="E57" s="26" t="s">
        <v>25</v>
      </c>
      <c r="F57" s="32"/>
      <c r="G57" s="32"/>
      <c r="H57" s="32"/>
      <c r="I57" s="33"/>
      <c r="J57" s="73"/>
      <c r="K57" s="74"/>
      <c r="L57" s="75"/>
      <c r="M57" s="36"/>
      <c r="N57" s="37"/>
      <c r="O57" s="33">
        <v>18</v>
      </c>
      <c r="P57" s="22">
        <v>5</v>
      </c>
      <c r="Q57" s="24">
        <f>O57+P57</f>
        <v>23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2.75">
      <c r="A58" s="21" t="s">
        <v>72</v>
      </c>
      <c r="B58" s="22">
        <v>1</v>
      </c>
      <c r="C58" s="22"/>
      <c r="D58" s="22">
        <v>7</v>
      </c>
      <c r="E58" s="22">
        <v>8</v>
      </c>
      <c r="F58" s="22">
        <v>50</v>
      </c>
      <c r="G58" s="22">
        <v>46</v>
      </c>
      <c r="H58" s="22">
        <v>91</v>
      </c>
      <c r="I58" s="34">
        <v>61</v>
      </c>
      <c r="J58" s="73"/>
      <c r="K58" s="74"/>
      <c r="L58" s="33">
        <f t="shared" si="9"/>
        <v>149</v>
      </c>
      <c r="M58" s="22">
        <f t="shared" si="9"/>
        <v>115</v>
      </c>
      <c r="N58" s="24">
        <f t="shared" si="10"/>
        <v>264</v>
      </c>
      <c r="O58" s="32"/>
      <c r="P58" s="26" t="s">
        <v>19</v>
      </c>
      <c r="Q58" s="27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2.75">
      <c r="A59" s="21" t="s">
        <v>73</v>
      </c>
      <c r="B59" s="22">
        <v>1</v>
      </c>
      <c r="C59" s="22"/>
      <c r="D59" s="22">
        <v>17</v>
      </c>
      <c r="E59" s="22">
        <v>3</v>
      </c>
      <c r="F59" s="22">
        <v>89</v>
      </c>
      <c r="G59" s="22">
        <v>13</v>
      </c>
      <c r="H59" s="22">
        <v>217</v>
      </c>
      <c r="I59" s="34">
        <v>53</v>
      </c>
      <c r="J59" s="73"/>
      <c r="K59" s="74"/>
      <c r="L59" s="33">
        <f t="shared" si="9"/>
        <v>324</v>
      </c>
      <c r="M59" s="22">
        <f t="shared" si="9"/>
        <v>69</v>
      </c>
      <c r="N59" s="24">
        <f t="shared" si="10"/>
        <v>393</v>
      </c>
      <c r="O59" s="32"/>
      <c r="P59" s="26" t="s">
        <v>19</v>
      </c>
      <c r="Q59" s="27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2.75">
      <c r="A60" s="21" t="s">
        <v>74</v>
      </c>
      <c r="B60" s="22"/>
      <c r="C60" s="22">
        <v>1</v>
      </c>
      <c r="D60" s="22">
        <v>7</v>
      </c>
      <c r="E60" s="22">
        <v>25</v>
      </c>
      <c r="F60" s="22">
        <v>69</v>
      </c>
      <c r="G60" s="22">
        <v>90</v>
      </c>
      <c r="H60" s="22">
        <v>118</v>
      </c>
      <c r="I60" s="34">
        <v>123</v>
      </c>
      <c r="J60" s="73"/>
      <c r="K60" s="74"/>
      <c r="L60" s="33">
        <f t="shared" si="9"/>
        <v>194</v>
      </c>
      <c r="M60" s="22">
        <f t="shared" si="9"/>
        <v>239</v>
      </c>
      <c r="N60" s="24">
        <f t="shared" si="10"/>
        <v>433</v>
      </c>
      <c r="O60" s="32"/>
      <c r="P60" s="26" t="s">
        <v>19</v>
      </c>
      <c r="Q60" s="27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2.75">
      <c r="A61" s="21" t="s">
        <v>75</v>
      </c>
      <c r="B61" s="22">
        <v>327</v>
      </c>
      <c r="C61" s="22">
        <v>205</v>
      </c>
      <c r="D61" s="22">
        <v>444</v>
      </c>
      <c r="E61" s="22">
        <v>228</v>
      </c>
      <c r="F61" s="22">
        <v>209</v>
      </c>
      <c r="G61" s="22">
        <v>111</v>
      </c>
      <c r="H61" s="22">
        <v>35</v>
      </c>
      <c r="I61" s="34">
        <v>27</v>
      </c>
      <c r="J61" s="73"/>
      <c r="K61" s="74"/>
      <c r="L61" s="33">
        <f t="shared" si="9"/>
        <v>1015</v>
      </c>
      <c r="M61" s="22">
        <f t="shared" si="9"/>
        <v>571</v>
      </c>
      <c r="N61" s="24">
        <f t="shared" si="10"/>
        <v>1586</v>
      </c>
      <c r="O61" s="32"/>
      <c r="P61" s="26" t="s">
        <v>19</v>
      </c>
      <c r="Q61" s="27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2.75">
      <c r="A62" s="21" t="s">
        <v>76</v>
      </c>
      <c r="B62" s="22"/>
      <c r="C62" s="22"/>
      <c r="D62" s="22"/>
      <c r="E62" s="22"/>
      <c r="F62" s="22">
        <v>7</v>
      </c>
      <c r="G62" s="22">
        <v>1</v>
      </c>
      <c r="H62" s="22">
        <v>19</v>
      </c>
      <c r="I62" s="34">
        <v>12</v>
      </c>
      <c r="J62" s="73"/>
      <c r="K62" s="74"/>
      <c r="L62" s="33">
        <f>B62+D62+F62+H62+J62</f>
        <v>26</v>
      </c>
      <c r="M62" s="22">
        <f>C62+E62+G62+I62+K62</f>
        <v>13</v>
      </c>
      <c r="N62" s="24">
        <f>L62+M62</f>
        <v>39</v>
      </c>
      <c r="O62" s="32"/>
      <c r="P62" s="26" t="s">
        <v>19</v>
      </c>
      <c r="Q62" s="27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3.5" thickBot="1">
      <c r="A63" s="76" t="s">
        <v>77</v>
      </c>
      <c r="B63" s="62"/>
      <c r="C63" s="62"/>
      <c r="D63" s="62">
        <v>1</v>
      </c>
      <c r="E63" s="62">
        <v>1</v>
      </c>
      <c r="F63" s="62">
        <v>19</v>
      </c>
      <c r="G63" s="62">
        <v>2</v>
      </c>
      <c r="H63" s="62">
        <v>55</v>
      </c>
      <c r="I63" s="59">
        <v>15</v>
      </c>
      <c r="J63" s="77"/>
      <c r="K63" s="78"/>
      <c r="L63" s="58">
        <f t="shared" si="9"/>
        <v>75</v>
      </c>
      <c r="M63" s="62">
        <f t="shared" si="9"/>
        <v>18</v>
      </c>
      <c r="N63" s="63">
        <f t="shared" si="10"/>
        <v>93</v>
      </c>
      <c r="O63" s="56"/>
      <c r="P63" s="57" t="s">
        <v>19</v>
      </c>
      <c r="Q63" s="60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2.75">
      <c r="A64" s="12" t="s">
        <v>62</v>
      </c>
      <c r="B64" s="16">
        <f aca="true" t="shared" si="11" ref="B64:M64">SUM(B52:B63)</f>
        <v>329</v>
      </c>
      <c r="C64" s="16">
        <f t="shared" si="11"/>
        <v>209</v>
      </c>
      <c r="D64" s="16">
        <f t="shared" si="11"/>
        <v>514</v>
      </c>
      <c r="E64" s="16">
        <f t="shared" si="11"/>
        <v>299</v>
      </c>
      <c r="F64" s="16">
        <f t="shared" si="11"/>
        <v>607</v>
      </c>
      <c r="G64" s="16">
        <f t="shared" si="11"/>
        <v>368</v>
      </c>
      <c r="H64" s="16">
        <f t="shared" si="11"/>
        <v>714</v>
      </c>
      <c r="I64" s="16">
        <f t="shared" si="11"/>
        <v>439</v>
      </c>
      <c r="J64" s="36">
        <f t="shared" si="11"/>
        <v>4</v>
      </c>
      <c r="K64" s="36">
        <f t="shared" si="11"/>
        <v>19</v>
      </c>
      <c r="L64" s="16">
        <f t="shared" si="11"/>
        <v>2168</v>
      </c>
      <c r="M64" s="16">
        <f t="shared" si="11"/>
        <v>1334</v>
      </c>
      <c r="N64" s="13"/>
      <c r="O64" s="79">
        <f>SUM(O52:O63)</f>
        <v>164</v>
      </c>
      <c r="P64" s="16">
        <f>SUM(P52:P63)</f>
        <v>89</v>
      </c>
      <c r="Q64" s="17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3.5" thickBot="1">
      <c r="A65" s="7" t="s">
        <v>78</v>
      </c>
      <c r="B65" s="80"/>
      <c r="C65" s="68">
        <f>B64+C64</f>
        <v>538</v>
      </c>
      <c r="D65" s="80"/>
      <c r="E65" s="68">
        <f>D64+E64</f>
        <v>813</v>
      </c>
      <c r="F65" s="80"/>
      <c r="G65" s="68">
        <f>F64+G64</f>
        <v>975</v>
      </c>
      <c r="H65" s="80"/>
      <c r="I65" s="68">
        <f>H64+I64</f>
        <v>1153</v>
      </c>
      <c r="J65" s="80"/>
      <c r="K65" s="68">
        <f>J64+K64</f>
        <v>23</v>
      </c>
      <c r="L65" s="80"/>
      <c r="M65" s="68">
        <f>L64+M64</f>
        <v>3502</v>
      </c>
      <c r="N65" s="69">
        <f>SUM(N51:N63)</f>
        <v>3502</v>
      </c>
      <c r="O65" s="81"/>
      <c r="P65" s="82">
        <f>O64+P64</f>
        <v>253</v>
      </c>
      <c r="Q65" s="154">
        <f>SUM(Q51:Q63)</f>
        <v>253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2.7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2.7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2.7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2.7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3.5" thickBo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2.75">
      <c r="A71" s="6" t="s">
        <v>6</v>
      </c>
      <c r="B71" s="156" t="s">
        <v>7</v>
      </c>
      <c r="C71" s="156"/>
      <c r="D71" s="156" t="s">
        <v>8</v>
      </c>
      <c r="E71" s="156"/>
      <c r="F71" s="156" t="s">
        <v>9</v>
      </c>
      <c r="G71" s="156"/>
      <c r="H71" s="156" t="s">
        <v>10</v>
      </c>
      <c r="I71" s="156"/>
      <c r="J71" s="156" t="s">
        <v>11</v>
      </c>
      <c r="K71" s="156"/>
      <c r="L71" s="156" t="s">
        <v>12</v>
      </c>
      <c r="M71" s="156"/>
      <c r="N71" s="157"/>
      <c r="O71" s="158" t="s">
        <v>13</v>
      </c>
      <c r="P71" s="156"/>
      <c r="Q71" s="157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3.5" thickBot="1">
      <c r="A72" s="7" t="s">
        <v>79</v>
      </c>
      <c r="B72" s="8" t="s">
        <v>15</v>
      </c>
      <c r="C72" s="8" t="s">
        <v>16</v>
      </c>
      <c r="D72" s="8" t="s">
        <v>15</v>
      </c>
      <c r="E72" s="8" t="s">
        <v>16</v>
      </c>
      <c r="F72" s="8" t="s">
        <v>15</v>
      </c>
      <c r="G72" s="8" t="s">
        <v>16</v>
      </c>
      <c r="H72" s="8" t="s">
        <v>15</v>
      </c>
      <c r="I72" s="8" t="s">
        <v>16</v>
      </c>
      <c r="J72" s="9" t="s">
        <v>15</v>
      </c>
      <c r="K72" s="9" t="s">
        <v>16</v>
      </c>
      <c r="L72" s="8" t="s">
        <v>15</v>
      </c>
      <c r="M72" s="8" t="s">
        <v>16</v>
      </c>
      <c r="N72" s="10" t="s">
        <v>17</v>
      </c>
      <c r="O72" s="11" t="s">
        <v>15</v>
      </c>
      <c r="P72" s="8" t="s">
        <v>16</v>
      </c>
      <c r="Q72" s="10" t="s">
        <v>17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2.75">
      <c r="A73" s="12" t="s">
        <v>80</v>
      </c>
      <c r="B73" s="13"/>
      <c r="C73" s="14"/>
      <c r="D73" s="14"/>
      <c r="E73" s="14"/>
      <c r="F73" s="14"/>
      <c r="G73" s="14"/>
      <c r="H73" s="14"/>
      <c r="I73" s="15"/>
      <c r="J73" s="16">
        <v>4</v>
      </c>
      <c r="K73" s="16">
        <v>10</v>
      </c>
      <c r="L73" s="16">
        <f>B73+D73+F73+H73+J73</f>
        <v>4</v>
      </c>
      <c r="M73" s="16">
        <f>C73+E73+G73+I73+K73</f>
        <v>10</v>
      </c>
      <c r="N73" s="17">
        <f>L73+M73</f>
        <v>14</v>
      </c>
      <c r="O73" s="14"/>
      <c r="P73" s="19" t="s">
        <v>19</v>
      </c>
      <c r="Q73" s="20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2.75">
      <c r="A74" s="28" t="s">
        <v>81</v>
      </c>
      <c r="B74" s="29"/>
      <c r="C74" s="29"/>
      <c r="D74" s="29"/>
      <c r="E74" s="29"/>
      <c r="F74" s="29"/>
      <c r="G74" s="29"/>
      <c r="H74" s="29"/>
      <c r="I74" s="44"/>
      <c r="J74" s="44"/>
      <c r="K74" s="43"/>
      <c r="L74" s="43">
        <f>B74+D74+F74+H74+J74</f>
        <v>0</v>
      </c>
      <c r="M74" s="29">
        <f>C74+E74+G74+I74+K74</f>
        <v>0</v>
      </c>
      <c r="N74" s="30">
        <f>L74+M74</f>
        <v>0</v>
      </c>
      <c r="O74" s="32"/>
      <c r="P74" s="26" t="s">
        <v>19</v>
      </c>
      <c r="Q74" s="27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2.75">
      <c r="A75" s="31" t="s">
        <v>82</v>
      </c>
      <c r="B75" s="32"/>
      <c r="C75" s="26" t="s">
        <v>83</v>
      </c>
      <c r="D75" s="32"/>
      <c r="E75" s="32"/>
      <c r="F75" s="32"/>
      <c r="G75" s="32"/>
      <c r="H75" s="32"/>
      <c r="I75" s="32"/>
      <c r="J75" s="73"/>
      <c r="K75" s="74"/>
      <c r="L75" s="32"/>
      <c r="M75" s="32"/>
      <c r="N75" s="27"/>
      <c r="O75" s="33">
        <v>25</v>
      </c>
      <c r="P75" s="22">
        <v>13</v>
      </c>
      <c r="Q75" s="24">
        <f>O75+P75</f>
        <v>38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2.75">
      <c r="A76" s="64" t="s">
        <v>84</v>
      </c>
      <c r="B76" s="36"/>
      <c r="C76" s="36"/>
      <c r="D76" s="36">
        <v>26</v>
      </c>
      <c r="E76" s="36">
        <v>18</v>
      </c>
      <c r="F76" s="36">
        <v>26</v>
      </c>
      <c r="G76" s="36">
        <v>15</v>
      </c>
      <c r="H76" s="36">
        <v>102</v>
      </c>
      <c r="I76" s="65">
        <v>56</v>
      </c>
      <c r="J76" s="73"/>
      <c r="K76" s="74"/>
      <c r="L76" s="75">
        <f aca="true" t="shared" si="12" ref="L76:M85">B76+D76+F76+H76+J76</f>
        <v>154</v>
      </c>
      <c r="M76" s="36">
        <f t="shared" si="12"/>
        <v>89</v>
      </c>
      <c r="N76" s="37">
        <f aca="true" t="shared" si="13" ref="N76:N85">L76+M76</f>
        <v>243</v>
      </c>
      <c r="O76" s="32"/>
      <c r="P76" s="26" t="s">
        <v>19</v>
      </c>
      <c r="Q76" s="27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12.75">
      <c r="A77" s="21" t="s">
        <v>85</v>
      </c>
      <c r="B77" s="22">
        <v>47</v>
      </c>
      <c r="C77" s="22">
        <v>121</v>
      </c>
      <c r="D77" s="22">
        <v>36</v>
      </c>
      <c r="E77" s="22">
        <v>58</v>
      </c>
      <c r="F77" s="22">
        <v>22</v>
      </c>
      <c r="G77" s="22">
        <v>33</v>
      </c>
      <c r="H77" s="22">
        <v>9</v>
      </c>
      <c r="I77" s="34">
        <v>18</v>
      </c>
      <c r="J77" s="73"/>
      <c r="K77" s="74"/>
      <c r="L77" s="33">
        <f t="shared" si="12"/>
        <v>114</v>
      </c>
      <c r="M77" s="22">
        <f t="shared" si="12"/>
        <v>230</v>
      </c>
      <c r="N77" s="24">
        <f t="shared" si="13"/>
        <v>344</v>
      </c>
      <c r="O77" s="33">
        <v>11</v>
      </c>
      <c r="P77" s="22">
        <v>36</v>
      </c>
      <c r="Q77" s="24">
        <f>O77+P77</f>
        <v>47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2.75">
      <c r="A78" s="21" t="s">
        <v>86</v>
      </c>
      <c r="B78" s="22"/>
      <c r="C78" s="22"/>
      <c r="D78" s="22">
        <v>5</v>
      </c>
      <c r="E78" s="22">
        <v>16</v>
      </c>
      <c r="F78" s="22">
        <v>15</v>
      </c>
      <c r="G78" s="22">
        <v>17</v>
      </c>
      <c r="H78" s="22">
        <v>12</v>
      </c>
      <c r="I78" s="34">
        <v>26</v>
      </c>
      <c r="J78" s="73"/>
      <c r="K78" s="74"/>
      <c r="L78" s="33">
        <f t="shared" si="12"/>
        <v>32</v>
      </c>
      <c r="M78" s="22">
        <f t="shared" si="12"/>
        <v>59</v>
      </c>
      <c r="N78" s="24">
        <f t="shared" si="13"/>
        <v>91</v>
      </c>
      <c r="O78" s="32"/>
      <c r="P78" s="26" t="s">
        <v>19</v>
      </c>
      <c r="Q78" s="27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2.75">
      <c r="A79" s="21" t="s">
        <v>87</v>
      </c>
      <c r="B79" s="22"/>
      <c r="C79" s="22"/>
      <c r="D79" s="22">
        <v>15</v>
      </c>
      <c r="E79" s="22">
        <v>10</v>
      </c>
      <c r="F79" s="22">
        <v>21</v>
      </c>
      <c r="G79" s="22">
        <v>29</v>
      </c>
      <c r="H79" s="22">
        <v>37</v>
      </c>
      <c r="I79" s="34">
        <v>40</v>
      </c>
      <c r="J79" s="73"/>
      <c r="K79" s="74"/>
      <c r="L79" s="33">
        <f t="shared" si="12"/>
        <v>73</v>
      </c>
      <c r="M79" s="22">
        <f t="shared" si="12"/>
        <v>79</v>
      </c>
      <c r="N79" s="24">
        <f t="shared" si="13"/>
        <v>152</v>
      </c>
      <c r="O79" s="32"/>
      <c r="P79" s="26" t="s">
        <v>19</v>
      </c>
      <c r="Q79" s="27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2.75">
      <c r="A80" s="21" t="s">
        <v>88</v>
      </c>
      <c r="B80" s="22">
        <v>8</v>
      </c>
      <c r="C80" s="22">
        <v>1</v>
      </c>
      <c r="D80" s="22">
        <v>14</v>
      </c>
      <c r="E80" s="22">
        <v>6</v>
      </c>
      <c r="F80" s="22">
        <v>22</v>
      </c>
      <c r="G80" s="22">
        <v>6</v>
      </c>
      <c r="H80" s="22">
        <v>21</v>
      </c>
      <c r="I80" s="34">
        <v>11</v>
      </c>
      <c r="J80" s="73"/>
      <c r="K80" s="74"/>
      <c r="L80" s="33">
        <f t="shared" si="12"/>
        <v>65</v>
      </c>
      <c r="M80" s="22">
        <f t="shared" si="12"/>
        <v>24</v>
      </c>
      <c r="N80" s="24">
        <f t="shared" si="13"/>
        <v>89</v>
      </c>
      <c r="O80" s="33">
        <v>25</v>
      </c>
      <c r="P80" s="22">
        <v>18</v>
      </c>
      <c r="Q80" s="24">
        <f>O80+P80</f>
        <v>43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2.75">
      <c r="A81" s="21" t="s">
        <v>89</v>
      </c>
      <c r="B81" s="22"/>
      <c r="C81" s="22"/>
      <c r="D81" s="22">
        <v>11</v>
      </c>
      <c r="E81" s="22">
        <v>33</v>
      </c>
      <c r="F81" s="22">
        <v>16</v>
      </c>
      <c r="G81" s="22">
        <v>26</v>
      </c>
      <c r="H81" s="22">
        <v>33</v>
      </c>
      <c r="I81" s="34">
        <v>56</v>
      </c>
      <c r="J81" s="73"/>
      <c r="K81" s="74"/>
      <c r="L81" s="33">
        <f t="shared" si="12"/>
        <v>60</v>
      </c>
      <c r="M81" s="22">
        <f t="shared" si="12"/>
        <v>115</v>
      </c>
      <c r="N81" s="24">
        <f t="shared" si="13"/>
        <v>175</v>
      </c>
      <c r="O81" s="32"/>
      <c r="P81" s="26" t="s">
        <v>19</v>
      </c>
      <c r="Q81" s="27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2.75">
      <c r="A82" s="21" t="s">
        <v>90</v>
      </c>
      <c r="B82" s="22"/>
      <c r="C82" s="22"/>
      <c r="D82" s="22">
        <v>2</v>
      </c>
      <c r="E82" s="22">
        <v>22</v>
      </c>
      <c r="F82" s="22">
        <v>3</v>
      </c>
      <c r="G82" s="22">
        <v>27</v>
      </c>
      <c r="H82" s="22">
        <v>3</v>
      </c>
      <c r="I82" s="34">
        <v>53</v>
      </c>
      <c r="J82" s="73"/>
      <c r="K82" s="74"/>
      <c r="L82" s="33">
        <f t="shared" si="12"/>
        <v>8</v>
      </c>
      <c r="M82" s="22">
        <f t="shared" si="12"/>
        <v>102</v>
      </c>
      <c r="N82" s="24">
        <f t="shared" si="13"/>
        <v>110</v>
      </c>
      <c r="O82" s="32"/>
      <c r="P82" s="26" t="s">
        <v>19</v>
      </c>
      <c r="Q82" s="27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2.75">
      <c r="A83" s="21" t="s">
        <v>91</v>
      </c>
      <c r="B83" s="22"/>
      <c r="C83" s="22"/>
      <c r="D83" s="22">
        <v>12</v>
      </c>
      <c r="E83" s="22">
        <v>3</v>
      </c>
      <c r="F83" s="22">
        <v>14</v>
      </c>
      <c r="G83" s="22">
        <v>11</v>
      </c>
      <c r="H83" s="22">
        <v>37</v>
      </c>
      <c r="I83" s="34">
        <v>29</v>
      </c>
      <c r="J83" s="73"/>
      <c r="K83" s="74"/>
      <c r="L83" s="33">
        <f t="shared" si="12"/>
        <v>63</v>
      </c>
      <c r="M83" s="22">
        <f t="shared" si="12"/>
        <v>43</v>
      </c>
      <c r="N83" s="24">
        <f t="shared" si="13"/>
        <v>106</v>
      </c>
      <c r="O83" s="33">
        <v>14</v>
      </c>
      <c r="P83" s="22">
        <v>7</v>
      </c>
      <c r="Q83" s="24">
        <f>O83+P83</f>
        <v>21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12.75">
      <c r="A84" s="21" t="s">
        <v>92</v>
      </c>
      <c r="B84" s="22">
        <v>112</v>
      </c>
      <c r="C84" s="22">
        <v>53</v>
      </c>
      <c r="D84" s="22">
        <v>44</v>
      </c>
      <c r="E84" s="22">
        <v>23</v>
      </c>
      <c r="F84" s="22">
        <v>18</v>
      </c>
      <c r="G84" s="22">
        <v>5</v>
      </c>
      <c r="H84" s="22">
        <v>5</v>
      </c>
      <c r="I84" s="34"/>
      <c r="J84" s="73"/>
      <c r="K84" s="74"/>
      <c r="L84" s="33">
        <f t="shared" si="12"/>
        <v>179</v>
      </c>
      <c r="M84" s="22">
        <f t="shared" si="12"/>
        <v>81</v>
      </c>
      <c r="N84" s="24">
        <f t="shared" si="13"/>
        <v>260</v>
      </c>
      <c r="O84" s="32"/>
      <c r="P84" s="26" t="s">
        <v>19</v>
      </c>
      <c r="Q84" s="27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13.5" thickBot="1">
      <c r="A85" s="76" t="s">
        <v>93</v>
      </c>
      <c r="B85" s="62">
        <v>19</v>
      </c>
      <c r="C85" s="62">
        <v>12</v>
      </c>
      <c r="D85" s="62">
        <v>10</v>
      </c>
      <c r="E85" s="62">
        <v>6</v>
      </c>
      <c r="F85" s="62">
        <v>5</v>
      </c>
      <c r="G85" s="62">
        <v>1</v>
      </c>
      <c r="H85" s="62">
        <v>2</v>
      </c>
      <c r="I85" s="59">
        <v>1</v>
      </c>
      <c r="J85" s="77"/>
      <c r="K85" s="78"/>
      <c r="L85" s="58">
        <f t="shared" si="12"/>
        <v>36</v>
      </c>
      <c r="M85" s="62">
        <f t="shared" si="12"/>
        <v>20</v>
      </c>
      <c r="N85" s="63">
        <f t="shared" si="13"/>
        <v>56</v>
      </c>
      <c r="O85" s="56"/>
      <c r="P85" s="57" t="s">
        <v>19</v>
      </c>
      <c r="Q85" s="60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12.75">
      <c r="A86" s="12" t="s">
        <v>62</v>
      </c>
      <c r="B86" s="16">
        <f aca="true" t="shared" si="14" ref="B86:M86">SUM(B73:B85)</f>
        <v>186</v>
      </c>
      <c r="C86" s="16">
        <f t="shared" si="14"/>
        <v>187</v>
      </c>
      <c r="D86" s="16">
        <f t="shared" si="14"/>
        <v>175</v>
      </c>
      <c r="E86" s="16">
        <f t="shared" si="14"/>
        <v>195</v>
      </c>
      <c r="F86" s="16">
        <f t="shared" si="14"/>
        <v>162</v>
      </c>
      <c r="G86" s="16">
        <f t="shared" si="14"/>
        <v>170</v>
      </c>
      <c r="H86" s="16">
        <f t="shared" si="14"/>
        <v>261</v>
      </c>
      <c r="I86" s="16">
        <f t="shared" si="14"/>
        <v>290</v>
      </c>
      <c r="J86" s="16">
        <f t="shared" si="14"/>
        <v>4</v>
      </c>
      <c r="K86" s="16">
        <f t="shared" si="14"/>
        <v>10</v>
      </c>
      <c r="L86" s="16">
        <f t="shared" si="14"/>
        <v>788</v>
      </c>
      <c r="M86" s="16">
        <f t="shared" si="14"/>
        <v>852</v>
      </c>
      <c r="N86" s="13"/>
      <c r="O86" s="79">
        <f>SUM(O73:O85)</f>
        <v>75</v>
      </c>
      <c r="P86" s="16">
        <f>SUM(P73:P85)</f>
        <v>74</v>
      </c>
      <c r="Q86" s="17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3.5" thickBot="1">
      <c r="A87" s="7" t="s">
        <v>94</v>
      </c>
      <c r="B87" s="80"/>
      <c r="C87" s="68">
        <f>B86+C86</f>
        <v>373</v>
      </c>
      <c r="D87" s="80"/>
      <c r="E87" s="68">
        <f>D86+E86</f>
        <v>370</v>
      </c>
      <c r="F87" s="80"/>
      <c r="G87" s="68">
        <f>F86+G86</f>
        <v>332</v>
      </c>
      <c r="H87" s="80"/>
      <c r="I87" s="68">
        <f>H86+I86</f>
        <v>551</v>
      </c>
      <c r="J87" s="80"/>
      <c r="K87" s="68">
        <f>J86+K86</f>
        <v>14</v>
      </c>
      <c r="L87" s="80"/>
      <c r="M87" s="68">
        <f>L86+M86</f>
        <v>1640</v>
      </c>
      <c r="N87" s="69">
        <f>SUM(N73:N85)</f>
        <v>1640</v>
      </c>
      <c r="O87" s="81"/>
      <c r="P87" s="68">
        <f>O86+P86</f>
        <v>149</v>
      </c>
      <c r="Q87" s="71">
        <f>SUM(Q73:Q85)</f>
        <v>149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12.7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2.7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2.75">
      <c r="A90" s="1" t="s">
        <v>64</v>
      </c>
      <c r="B90" s="3"/>
      <c r="C90" s="3"/>
      <c r="D90" s="3"/>
      <c r="E90" s="3"/>
      <c r="F90" s="3"/>
      <c r="G90" s="3"/>
      <c r="H90" s="72"/>
      <c r="I90" s="72" t="s">
        <v>281</v>
      </c>
      <c r="J90" s="3"/>
      <c r="K90" s="3"/>
      <c r="L90" s="3"/>
      <c r="M90" s="3"/>
      <c r="N90" s="3"/>
      <c r="O90" s="3"/>
      <c r="P90" s="3"/>
      <c r="Q90" s="5" t="s">
        <v>95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2.75">
      <c r="A91" s="1" t="s">
        <v>5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52" t="s">
        <v>285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3.5" thickBo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ht="12.75">
      <c r="A93" s="6" t="s">
        <v>6</v>
      </c>
      <c r="B93" s="156" t="s">
        <v>7</v>
      </c>
      <c r="C93" s="156"/>
      <c r="D93" s="156" t="s">
        <v>8</v>
      </c>
      <c r="E93" s="156"/>
      <c r="F93" s="156" t="s">
        <v>9</v>
      </c>
      <c r="G93" s="156"/>
      <c r="H93" s="156" t="s">
        <v>10</v>
      </c>
      <c r="I93" s="156"/>
      <c r="J93" s="156" t="s">
        <v>11</v>
      </c>
      <c r="K93" s="156"/>
      <c r="L93" s="156" t="s">
        <v>12</v>
      </c>
      <c r="M93" s="156"/>
      <c r="N93" s="157"/>
      <c r="O93" s="158" t="s">
        <v>13</v>
      </c>
      <c r="P93" s="156"/>
      <c r="Q93" s="157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3.5" thickBot="1">
      <c r="A94" s="7" t="s">
        <v>96</v>
      </c>
      <c r="B94" s="8" t="s">
        <v>15</v>
      </c>
      <c r="C94" s="8" t="s">
        <v>16</v>
      </c>
      <c r="D94" s="8" t="s">
        <v>15</v>
      </c>
      <c r="E94" s="8" t="s">
        <v>16</v>
      </c>
      <c r="F94" s="8" t="s">
        <v>15</v>
      </c>
      <c r="G94" s="8" t="s">
        <v>16</v>
      </c>
      <c r="H94" s="8" t="s">
        <v>15</v>
      </c>
      <c r="I94" s="8" t="s">
        <v>16</v>
      </c>
      <c r="J94" s="9" t="s">
        <v>15</v>
      </c>
      <c r="K94" s="9" t="s">
        <v>16</v>
      </c>
      <c r="L94" s="8" t="s">
        <v>15</v>
      </c>
      <c r="M94" s="8" t="s">
        <v>16</v>
      </c>
      <c r="N94" s="10" t="s">
        <v>17</v>
      </c>
      <c r="O94" s="11" t="s">
        <v>15</v>
      </c>
      <c r="P94" s="8" t="s">
        <v>16</v>
      </c>
      <c r="Q94" s="10" t="s">
        <v>17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ht="12.75">
      <c r="A95" s="12" t="s">
        <v>97</v>
      </c>
      <c r="B95" s="13"/>
      <c r="C95" s="14"/>
      <c r="D95" s="14"/>
      <c r="E95" s="14"/>
      <c r="F95" s="14"/>
      <c r="G95" s="14"/>
      <c r="H95" s="14"/>
      <c r="I95" s="15"/>
      <c r="J95" s="16">
        <v>1</v>
      </c>
      <c r="K95" s="16">
        <v>4</v>
      </c>
      <c r="L95" s="16">
        <f aca="true" t="shared" si="15" ref="L95:M97">B95+D95+F95+H95+J95</f>
        <v>1</v>
      </c>
      <c r="M95" s="16">
        <f t="shared" si="15"/>
        <v>4</v>
      </c>
      <c r="N95" s="17">
        <f>L95+M95</f>
        <v>5</v>
      </c>
      <c r="O95" s="14"/>
      <c r="P95" s="19" t="s">
        <v>19</v>
      </c>
      <c r="Q95" s="20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ht="12.75">
      <c r="A96" s="64" t="s">
        <v>98</v>
      </c>
      <c r="B96" s="36"/>
      <c r="C96" s="36"/>
      <c r="D96" s="36"/>
      <c r="E96" s="36"/>
      <c r="F96" s="36"/>
      <c r="G96" s="36"/>
      <c r="H96" s="36"/>
      <c r="I96" s="65"/>
      <c r="J96" s="44"/>
      <c r="K96" s="43"/>
      <c r="L96" s="75">
        <f t="shared" si="15"/>
        <v>0</v>
      </c>
      <c r="M96" s="36">
        <f t="shared" si="15"/>
        <v>0</v>
      </c>
      <c r="N96" s="37">
        <f>L96+M96</f>
        <v>0</v>
      </c>
      <c r="O96" s="83"/>
      <c r="P96" s="84" t="s">
        <v>19</v>
      </c>
      <c r="Q96" s="85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ht="12.75">
      <c r="A97" s="28" t="s">
        <v>99</v>
      </c>
      <c r="B97" s="29"/>
      <c r="C97" s="29">
        <v>4</v>
      </c>
      <c r="D97" s="29"/>
      <c r="E97" s="29">
        <v>5</v>
      </c>
      <c r="F97" s="29">
        <v>1</v>
      </c>
      <c r="G97" s="29">
        <v>10</v>
      </c>
      <c r="H97" s="29">
        <v>1</v>
      </c>
      <c r="I97" s="44">
        <v>23</v>
      </c>
      <c r="J97" s="73"/>
      <c r="K97" s="74"/>
      <c r="L97" s="43">
        <f t="shared" si="15"/>
        <v>2</v>
      </c>
      <c r="M97" s="29">
        <f t="shared" si="15"/>
        <v>42</v>
      </c>
      <c r="N97" s="30">
        <f>L97+M97</f>
        <v>44</v>
      </c>
      <c r="O97" s="32"/>
      <c r="P97" s="26" t="s">
        <v>19</v>
      </c>
      <c r="Q97" s="27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ht="12.75">
      <c r="A98" s="31" t="s">
        <v>100</v>
      </c>
      <c r="B98" s="32"/>
      <c r="C98" s="26" t="s">
        <v>101</v>
      </c>
      <c r="D98" s="32"/>
      <c r="E98" s="32"/>
      <c r="F98" s="32"/>
      <c r="G98" s="32"/>
      <c r="H98" s="32"/>
      <c r="I98" s="32"/>
      <c r="J98" s="73"/>
      <c r="K98" s="74"/>
      <c r="L98" s="32"/>
      <c r="M98" s="32"/>
      <c r="N98" s="27"/>
      <c r="O98" s="33">
        <v>43</v>
      </c>
      <c r="P98" s="22">
        <v>74</v>
      </c>
      <c r="Q98" s="24">
        <f>O98+P98</f>
        <v>117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ht="12.75">
      <c r="A99" s="86" t="s">
        <v>102</v>
      </c>
      <c r="B99" s="53">
        <v>1</v>
      </c>
      <c r="C99" s="53">
        <v>17</v>
      </c>
      <c r="D99" s="53"/>
      <c r="E99" s="53">
        <v>36</v>
      </c>
      <c r="F99" s="53">
        <v>2</v>
      </c>
      <c r="G99" s="53">
        <v>45</v>
      </c>
      <c r="H99" s="53">
        <v>1</v>
      </c>
      <c r="I99" s="73">
        <v>44</v>
      </c>
      <c r="J99" s="73"/>
      <c r="K99" s="74"/>
      <c r="L99" s="74">
        <f aca="true" t="shared" si="16" ref="L99:M102">B99+D99+F99+H99+J99</f>
        <v>4</v>
      </c>
      <c r="M99" s="53">
        <f t="shared" si="16"/>
        <v>142</v>
      </c>
      <c r="N99" s="54">
        <f>L99+M99</f>
        <v>146</v>
      </c>
      <c r="O99" s="32"/>
      <c r="P99" s="26" t="s">
        <v>19</v>
      </c>
      <c r="Q99" s="2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ht="12.75">
      <c r="A100" s="31" t="s">
        <v>103</v>
      </c>
      <c r="B100" s="32"/>
      <c r="C100" s="32" t="s">
        <v>104</v>
      </c>
      <c r="D100" s="32"/>
      <c r="E100" s="32"/>
      <c r="F100" s="32"/>
      <c r="G100" s="32"/>
      <c r="H100" s="32"/>
      <c r="I100" s="32"/>
      <c r="J100" s="73"/>
      <c r="K100" s="74"/>
      <c r="L100" s="32"/>
      <c r="M100" s="32"/>
      <c r="N100" s="27"/>
      <c r="O100" s="33">
        <v>112</v>
      </c>
      <c r="P100" s="87">
        <v>170</v>
      </c>
      <c r="Q100" s="24">
        <f>O100+P100</f>
        <v>282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ht="12.75">
      <c r="A101" s="64" t="s">
        <v>105</v>
      </c>
      <c r="B101" s="36">
        <v>11</v>
      </c>
      <c r="C101" s="36">
        <v>87</v>
      </c>
      <c r="D101" s="36">
        <v>30</v>
      </c>
      <c r="E101" s="36">
        <v>113</v>
      </c>
      <c r="F101" s="36">
        <v>31</v>
      </c>
      <c r="G101" s="36">
        <v>144</v>
      </c>
      <c r="H101" s="36">
        <v>43</v>
      </c>
      <c r="I101" s="65">
        <v>259</v>
      </c>
      <c r="J101" s="73"/>
      <c r="K101" s="74"/>
      <c r="L101" s="75">
        <f t="shared" si="16"/>
        <v>115</v>
      </c>
      <c r="M101" s="36">
        <f t="shared" si="16"/>
        <v>603</v>
      </c>
      <c r="N101" s="37">
        <f>L101+M101</f>
        <v>718</v>
      </c>
      <c r="O101" s="32"/>
      <c r="P101" s="26" t="s">
        <v>19</v>
      </c>
      <c r="Q101" s="27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ht="12.75">
      <c r="A102" s="28" t="s">
        <v>106</v>
      </c>
      <c r="B102" s="29">
        <v>52</v>
      </c>
      <c r="C102" s="29">
        <v>60</v>
      </c>
      <c r="D102" s="29">
        <v>72</v>
      </c>
      <c r="E102" s="29">
        <v>85</v>
      </c>
      <c r="F102" s="29">
        <v>104</v>
      </c>
      <c r="G102" s="29">
        <v>91</v>
      </c>
      <c r="H102" s="29">
        <v>139</v>
      </c>
      <c r="I102" s="44">
        <v>101</v>
      </c>
      <c r="J102" s="73"/>
      <c r="K102" s="74"/>
      <c r="L102" s="43">
        <f t="shared" si="16"/>
        <v>367</v>
      </c>
      <c r="M102" s="29">
        <f t="shared" si="16"/>
        <v>337</v>
      </c>
      <c r="N102" s="30">
        <f>L102+M102</f>
        <v>704</v>
      </c>
      <c r="O102" s="32"/>
      <c r="P102" s="26" t="s">
        <v>107</v>
      </c>
      <c r="Q102" s="27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2.75">
      <c r="A103" s="31" t="s">
        <v>108</v>
      </c>
      <c r="B103" s="22">
        <v>5</v>
      </c>
      <c r="C103" s="50"/>
      <c r="D103" s="22">
        <v>3</v>
      </c>
      <c r="E103" s="22">
        <v>2</v>
      </c>
      <c r="F103" s="22">
        <v>5</v>
      </c>
      <c r="G103" s="22">
        <v>3</v>
      </c>
      <c r="H103" s="22">
        <v>3</v>
      </c>
      <c r="I103" s="22">
        <v>1</v>
      </c>
      <c r="J103" s="73"/>
      <c r="K103" s="74"/>
      <c r="L103" s="43">
        <f>B103+D103+F103+H103+J103</f>
        <v>16</v>
      </c>
      <c r="M103" s="29">
        <f>C103+E103+G103+I103+K103</f>
        <v>6</v>
      </c>
      <c r="N103" s="30">
        <f>L103+M103</f>
        <v>22</v>
      </c>
      <c r="O103" s="33">
        <v>18</v>
      </c>
      <c r="P103" s="22">
        <v>14</v>
      </c>
      <c r="Q103" s="24">
        <f>O103+P103</f>
        <v>32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ht="12.75">
      <c r="A104" s="64" t="s">
        <v>109</v>
      </c>
      <c r="B104" s="32"/>
      <c r="C104" s="26" t="s">
        <v>25</v>
      </c>
      <c r="D104" s="32"/>
      <c r="E104" s="32"/>
      <c r="F104" s="32"/>
      <c r="G104" s="32"/>
      <c r="H104" s="32"/>
      <c r="I104" s="32"/>
      <c r="J104" s="73"/>
      <c r="K104" s="74"/>
      <c r="L104" s="32"/>
      <c r="M104" s="32"/>
      <c r="N104" s="27"/>
      <c r="O104" s="33">
        <v>26</v>
      </c>
      <c r="P104" s="22">
        <v>12</v>
      </c>
      <c r="Q104" s="24">
        <f>O104+P104</f>
        <v>38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ht="13.5" thickBot="1">
      <c r="A105" s="76" t="s">
        <v>110</v>
      </c>
      <c r="B105" s="62">
        <v>15</v>
      </c>
      <c r="C105" s="62">
        <v>1</v>
      </c>
      <c r="D105" s="62">
        <v>52</v>
      </c>
      <c r="E105" s="62">
        <v>1</v>
      </c>
      <c r="F105" s="62">
        <v>56</v>
      </c>
      <c r="G105" s="62">
        <v>2</v>
      </c>
      <c r="H105" s="62">
        <v>84</v>
      </c>
      <c r="I105" s="59">
        <v>5</v>
      </c>
      <c r="J105" s="77"/>
      <c r="K105" s="78"/>
      <c r="L105" s="58">
        <f>B105+D105+F105+H105+J105</f>
        <v>207</v>
      </c>
      <c r="M105" s="62">
        <f>C105+E105+G105+I105+K105</f>
        <v>9</v>
      </c>
      <c r="N105" s="63">
        <f>L105+M105</f>
        <v>216</v>
      </c>
      <c r="O105" s="56"/>
      <c r="P105" s="56" t="s">
        <v>111</v>
      </c>
      <c r="Q105" s="60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2.75">
      <c r="A106" s="12" t="s">
        <v>62</v>
      </c>
      <c r="B106" s="16">
        <f aca="true" t="shared" si="17" ref="B106:M106">SUM(B95:B105)</f>
        <v>84</v>
      </c>
      <c r="C106" s="16">
        <f t="shared" si="17"/>
        <v>169</v>
      </c>
      <c r="D106" s="16">
        <f t="shared" si="17"/>
        <v>157</v>
      </c>
      <c r="E106" s="16">
        <f t="shared" si="17"/>
        <v>242</v>
      </c>
      <c r="F106" s="16">
        <f t="shared" si="17"/>
        <v>199</v>
      </c>
      <c r="G106" s="16">
        <f t="shared" si="17"/>
        <v>295</v>
      </c>
      <c r="H106" s="16">
        <f t="shared" si="17"/>
        <v>271</v>
      </c>
      <c r="I106" s="16">
        <f t="shared" si="17"/>
        <v>433</v>
      </c>
      <c r="J106" s="16">
        <f t="shared" si="17"/>
        <v>1</v>
      </c>
      <c r="K106" s="16">
        <f t="shared" si="17"/>
        <v>4</v>
      </c>
      <c r="L106" s="16">
        <f t="shared" si="17"/>
        <v>712</v>
      </c>
      <c r="M106" s="16">
        <f t="shared" si="17"/>
        <v>1143</v>
      </c>
      <c r="N106" s="13"/>
      <c r="O106" s="79">
        <f>SUM(O95:O105)</f>
        <v>199</v>
      </c>
      <c r="P106" s="16">
        <f>SUM(P95:P105)</f>
        <v>270</v>
      </c>
      <c r="Q106" s="17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ht="13.5" thickBot="1">
      <c r="A107" s="7" t="s">
        <v>112</v>
      </c>
      <c r="B107" s="80"/>
      <c r="C107" s="68">
        <f>B106+C106</f>
        <v>253</v>
      </c>
      <c r="D107" s="80"/>
      <c r="E107" s="68">
        <f>D106+E106</f>
        <v>399</v>
      </c>
      <c r="F107" s="80"/>
      <c r="G107" s="68">
        <f>F106+G106</f>
        <v>494</v>
      </c>
      <c r="H107" s="80"/>
      <c r="I107" s="68">
        <f>H106+I106</f>
        <v>704</v>
      </c>
      <c r="J107" s="80"/>
      <c r="K107" s="68">
        <f>J106+K106</f>
        <v>5</v>
      </c>
      <c r="L107" s="80"/>
      <c r="M107" s="88">
        <f>L106+M106</f>
        <v>1855</v>
      </c>
      <c r="N107" s="8">
        <f>SUM(N95:N105)</f>
        <v>1855</v>
      </c>
      <c r="O107" s="81"/>
      <c r="P107" s="68">
        <f>O106+P106</f>
        <v>469</v>
      </c>
      <c r="Q107" s="10">
        <f>SUM(Q95:Q105)</f>
        <v>469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ht="12.75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ht="12.75">
      <c r="A109" s="1"/>
      <c r="B109" s="3"/>
      <c r="C109" s="3"/>
      <c r="D109" s="3"/>
      <c r="E109" s="3"/>
      <c r="F109" s="3"/>
      <c r="G109" s="3"/>
      <c r="H109" s="72"/>
      <c r="I109" s="3"/>
      <c r="J109" s="3"/>
      <c r="K109" s="3"/>
      <c r="L109" s="3"/>
      <c r="M109" s="3"/>
      <c r="N109" s="3"/>
      <c r="O109" s="3"/>
      <c r="P109" s="3"/>
      <c r="Q109" s="3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3.5" thickBo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ht="12.75">
      <c r="A111" s="6" t="s">
        <v>6</v>
      </c>
      <c r="B111" s="156" t="s">
        <v>7</v>
      </c>
      <c r="C111" s="156"/>
      <c r="D111" s="156" t="s">
        <v>8</v>
      </c>
      <c r="E111" s="156"/>
      <c r="F111" s="156" t="s">
        <v>9</v>
      </c>
      <c r="G111" s="156"/>
      <c r="H111" s="156" t="s">
        <v>10</v>
      </c>
      <c r="I111" s="156"/>
      <c r="J111" s="156" t="s">
        <v>11</v>
      </c>
      <c r="K111" s="156"/>
      <c r="L111" s="156" t="s">
        <v>12</v>
      </c>
      <c r="M111" s="156"/>
      <c r="N111" s="157"/>
      <c r="O111" s="158" t="s">
        <v>13</v>
      </c>
      <c r="P111" s="156"/>
      <c r="Q111" s="15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3.5" thickBot="1">
      <c r="A112" s="7" t="s">
        <v>113</v>
      </c>
      <c r="B112" s="8" t="s">
        <v>15</v>
      </c>
      <c r="C112" s="8" t="s">
        <v>16</v>
      </c>
      <c r="D112" s="8" t="s">
        <v>15</v>
      </c>
      <c r="E112" s="8" t="s">
        <v>16</v>
      </c>
      <c r="F112" s="8" t="s">
        <v>15</v>
      </c>
      <c r="G112" s="8" t="s">
        <v>16</v>
      </c>
      <c r="H112" s="8" t="s">
        <v>15</v>
      </c>
      <c r="I112" s="8" t="s">
        <v>16</v>
      </c>
      <c r="J112" s="9" t="s">
        <v>15</v>
      </c>
      <c r="K112" s="9" t="s">
        <v>16</v>
      </c>
      <c r="L112" s="8" t="s">
        <v>15</v>
      </c>
      <c r="M112" s="8" t="s">
        <v>16</v>
      </c>
      <c r="N112" s="10" t="s">
        <v>17</v>
      </c>
      <c r="O112" s="11" t="s">
        <v>15</v>
      </c>
      <c r="P112" s="8" t="s">
        <v>16</v>
      </c>
      <c r="Q112" s="10" t="s">
        <v>17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ht="12.75">
      <c r="A113" s="12" t="s">
        <v>114</v>
      </c>
      <c r="B113" s="13"/>
      <c r="C113" s="14"/>
      <c r="D113" s="14"/>
      <c r="E113" s="14"/>
      <c r="F113" s="14"/>
      <c r="G113" s="14"/>
      <c r="H113" s="14"/>
      <c r="I113" s="15"/>
      <c r="J113" s="16">
        <v>27</v>
      </c>
      <c r="K113" s="16">
        <v>6</v>
      </c>
      <c r="L113" s="16">
        <f aca="true" t="shared" si="18" ref="L113:M115">B113+D113+F113+H113+J113</f>
        <v>27</v>
      </c>
      <c r="M113" s="16">
        <f t="shared" si="18"/>
        <v>6</v>
      </c>
      <c r="N113" s="17">
        <f>L113+M113</f>
        <v>33</v>
      </c>
      <c r="O113" s="18"/>
      <c r="P113" s="19" t="s">
        <v>19</v>
      </c>
      <c r="Q113" s="20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ht="12.75">
      <c r="A114" s="21" t="s">
        <v>115</v>
      </c>
      <c r="B114" s="22">
        <v>97</v>
      </c>
      <c r="C114" s="22">
        <v>26</v>
      </c>
      <c r="D114" s="22">
        <v>29</v>
      </c>
      <c r="E114" s="22">
        <v>9</v>
      </c>
      <c r="F114" s="22">
        <v>3</v>
      </c>
      <c r="G114" s="22"/>
      <c r="H114" s="22">
        <v>1</v>
      </c>
      <c r="I114" s="34"/>
      <c r="J114" s="44"/>
      <c r="K114" s="43"/>
      <c r="L114" s="33">
        <f>B114+D114+F114+H114+J114</f>
        <v>130</v>
      </c>
      <c r="M114" s="22">
        <f>C114+E114+G114+I114+K114</f>
        <v>35</v>
      </c>
      <c r="N114" s="24">
        <f>L114+M114</f>
        <v>165</v>
      </c>
      <c r="O114" s="25"/>
      <c r="P114" s="26" t="s">
        <v>19</v>
      </c>
      <c r="Q114" s="2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ht="12.75">
      <c r="A115" s="21" t="s">
        <v>116</v>
      </c>
      <c r="B115" s="29">
        <v>75</v>
      </c>
      <c r="C115" s="29">
        <v>6</v>
      </c>
      <c r="D115" s="29">
        <v>77</v>
      </c>
      <c r="E115" s="29">
        <v>13</v>
      </c>
      <c r="F115" s="29">
        <v>65</v>
      </c>
      <c r="G115" s="29">
        <v>10</v>
      </c>
      <c r="H115" s="29">
        <v>83</v>
      </c>
      <c r="I115" s="44">
        <v>9</v>
      </c>
      <c r="J115" s="73"/>
      <c r="K115" s="74"/>
      <c r="L115" s="43">
        <f t="shared" si="18"/>
        <v>300</v>
      </c>
      <c r="M115" s="29">
        <f t="shared" si="18"/>
        <v>38</v>
      </c>
      <c r="N115" s="30">
        <f>L115+M115</f>
        <v>338</v>
      </c>
      <c r="O115" s="89"/>
      <c r="P115" s="32" t="s">
        <v>117</v>
      </c>
      <c r="Q115" s="2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ht="12.75">
      <c r="A116" s="31" t="s">
        <v>118</v>
      </c>
      <c r="B116" s="44"/>
      <c r="C116" s="42"/>
      <c r="D116" s="49" t="s">
        <v>25</v>
      </c>
      <c r="E116" s="42"/>
      <c r="F116" s="42"/>
      <c r="G116" s="42"/>
      <c r="H116" s="42"/>
      <c r="I116" s="42"/>
      <c r="J116" s="73"/>
      <c r="K116" s="74"/>
      <c r="L116" s="42"/>
      <c r="M116" s="42"/>
      <c r="N116" s="45"/>
      <c r="O116" s="40">
        <v>47</v>
      </c>
      <c r="P116" s="22">
        <v>11</v>
      </c>
      <c r="Q116" s="24">
        <f>O116+P116</f>
        <v>58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ht="12.75">
      <c r="A117" s="31" t="s">
        <v>119</v>
      </c>
      <c r="B117" s="34"/>
      <c r="C117" s="90"/>
      <c r="D117" s="26" t="s">
        <v>25</v>
      </c>
      <c r="E117" s="32"/>
      <c r="F117" s="32"/>
      <c r="G117" s="32"/>
      <c r="H117" s="32"/>
      <c r="I117" s="32"/>
      <c r="J117" s="73"/>
      <c r="K117" s="74"/>
      <c r="L117" s="32"/>
      <c r="M117" s="32"/>
      <c r="N117" s="27"/>
      <c r="O117" s="40">
        <v>31</v>
      </c>
      <c r="P117" s="22">
        <v>11</v>
      </c>
      <c r="Q117" s="24">
        <f>O117+P117</f>
        <v>42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2.75">
      <c r="A118" s="21" t="s">
        <v>120</v>
      </c>
      <c r="B118" s="36">
        <v>23</v>
      </c>
      <c r="C118" s="36">
        <v>3</v>
      </c>
      <c r="D118" s="36">
        <v>26</v>
      </c>
      <c r="E118" s="36">
        <v>2</v>
      </c>
      <c r="F118" s="36">
        <v>33</v>
      </c>
      <c r="G118" s="36">
        <v>2</v>
      </c>
      <c r="H118" s="36">
        <v>31</v>
      </c>
      <c r="I118" s="65">
        <v>7</v>
      </c>
      <c r="J118" s="73"/>
      <c r="K118" s="74"/>
      <c r="L118" s="75">
        <f>B118+D118+F118+H118+J118</f>
        <v>113</v>
      </c>
      <c r="M118" s="36">
        <f>C118+E118+G118+I118+K118</f>
        <v>14</v>
      </c>
      <c r="N118" s="37">
        <f>L118+M118</f>
        <v>127</v>
      </c>
      <c r="O118" s="89"/>
      <c r="P118" s="32" t="s">
        <v>121</v>
      </c>
      <c r="Q118" s="27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2.75">
      <c r="A119" s="28" t="s">
        <v>122</v>
      </c>
      <c r="B119" s="29">
        <v>37</v>
      </c>
      <c r="C119" s="29">
        <v>18</v>
      </c>
      <c r="D119" s="29">
        <v>44</v>
      </c>
      <c r="E119" s="29">
        <v>27</v>
      </c>
      <c r="F119" s="29">
        <v>29</v>
      </c>
      <c r="G119" s="29">
        <v>27</v>
      </c>
      <c r="H119" s="29">
        <v>66</v>
      </c>
      <c r="I119" s="44">
        <v>52</v>
      </c>
      <c r="J119" s="73"/>
      <c r="K119" s="74"/>
      <c r="L119" s="43">
        <f>B119+D119+F119+H119+J119</f>
        <v>176</v>
      </c>
      <c r="M119" s="29">
        <f>C119+E119+G119+I119+K119</f>
        <v>124</v>
      </c>
      <c r="N119" s="30">
        <f>L119+M119</f>
        <v>300</v>
      </c>
      <c r="O119" s="40">
        <v>35</v>
      </c>
      <c r="P119" s="22">
        <v>10</v>
      </c>
      <c r="Q119" s="24">
        <f>O119+P119</f>
        <v>45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ht="12.75">
      <c r="A120" s="31" t="s">
        <v>123</v>
      </c>
      <c r="B120" s="32"/>
      <c r="C120" s="90"/>
      <c r="D120" s="26" t="s">
        <v>25</v>
      </c>
      <c r="E120" s="32"/>
      <c r="F120" s="32"/>
      <c r="G120" s="32"/>
      <c r="H120" s="32"/>
      <c r="I120" s="32"/>
      <c r="J120" s="73"/>
      <c r="K120" s="74"/>
      <c r="L120" s="32"/>
      <c r="M120" s="32"/>
      <c r="N120" s="27"/>
      <c r="O120" s="40">
        <v>90</v>
      </c>
      <c r="P120" s="22">
        <v>12</v>
      </c>
      <c r="Q120" s="24">
        <f>O120+P120</f>
        <v>102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2.75">
      <c r="A121" s="64" t="s">
        <v>124</v>
      </c>
      <c r="B121" s="36">
        <v>41</v>
      </c>
      <c r="C121" s="36">
        <v>18</v>
      </c>
      <c r="D121" s="36">
        <v>64</v>
      </c>
      <c r="E121" s="36">
        <v>17</v>
      </c>
      <c r="F121" s="36">
        <v>76</v>
      </c>
      <c r="G121" s="36">
        <v>20</v>
      </c>
      <c r="H121" s="36">
        <v>121</v>
      </c>
      <c r="I121" s="65">
        <v>25</v>
      </c>
      <c r="J121" s="73"/>
      <c r="K121" s="74"/>
      <c r="L121" s="75">
        <f aca="true" t="shared" si="19" ref="L121:M124">B121+D121+F121+H121+J121</f>
        <v>302</v>
      </c>
      <c r="M121" s="36">
        <f t="shared" si="19"/>
        <v>80</v>
      </c>
      <c r="N121" s="37">
        <f>L121+M121</f>
        <v>382</v>
      </c>
      <c r="O121" s="89"/>
      <c r="P121" s="32" t="s">
        <v>125</v>
      </c>
      <c r="Q121" s="27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ht="12.75">
      <c r="A122" s="21" t="s">
        <v>126</v>
      </c>
      <c r="B122" s="22">
        <v>134</v>
      </c>
      <c r="C122" s="22">
        <v>14</v>
      </c>
      <c r="D122" s="22">
        <v>195</v>
      </c>
      <c r="E122" s="22">
        <v>18</v>
      </c>
      <c r="F122" s="22">
        <v>168</v>
      </c>
      <c r="G122" s="22">
        <v>10</v>
      </c>
      <c r="H122" s="22">
        <v>236</v>
      </c>
      <c r="I122" s="34">
        <v>28</v>
      </c>
      <c r="J122" s="73"/>
      <c r="K122" s="74"/>
      <c r="L122" s="33">
        <f t="shared" si="19"/>
        <v>733</v>
      </c>
      <c r="M122" s="22">
        <f t="shared" si="19"/>
        <v>70</v>
      </c>
      <c r="N122" s="24">
        <f>L122+M122</f>
        <v>803</v>
      </c>
      <c r="O122" s="89"/>
      <c r="P122" s="32" t="s">
        <v>127</v>
      </c>
      <c r="Q122" s="27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ht="12.75">
      <c r="A123" s="21" t="s">
        <v>128</v>
      </c>
      <c r="B123" s="22">
        <v>60</v>
      </c>
      <c r="C123" s="22">
        <v>6</v>
      </c>
      <c r="D123" s="22">
        <v>73</v>
      </c>
      <c r="E123" s="22">
        <v>7</v>
      </c>
      <c r="F123" s="22">
        <v>52</v>
      </c>
      <c r="G123" s="22">
        <v>7</v>
      </c>
      <c r="H123" s="22">
        <v>115</v>
      </c>
      <c r="I123" s="34">
        <v>17</v>
      </c>
      <c r="J123" s="73"/>
      <c r="K123" s="74"/>
      <c r="L123" s="33">
        <f t="shared" si="19"/>
        <v>300</v>
      </c>
      <c r="M123" s="22">
        <f t="shared" si="19"/>
        <v>37</v>
      </c>
      <c r="N123" s="24">
        <f>L123+M123</f>
        <v>337</v>
      </c>
      <c r="O123" s="89"/>
      <c r="P123" s="32" t="s">
        <v>125</v>
      </c>
      <c r="Q123" s="27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ht="12.75">
      <c r="A124" s="28" t="s">
        <v>129</v>
      </c>
      <c r="B124" s="29">
        <v>61</v>
      </c>
      <c r="C124" s="29">
        <v>5</v>
      </c>
      <c r="D124" s="29">
        <v>98</v>
      </c>
      <c r="E124" s="29">
        <v>9</v>
      </c>
      <c r="F124" s="29">
        <v>117</v>
      </c>
      <c r="G124" s="29">
        <v>7</v>
      </c>
      <c r="H124" s="29">
        <v>199</v>
      </c>
      <c r="I124" s="44">
        <v>16</v>
      </c>
      <c r="J124" s="73"/>
      <c r="K124" s="74"/>
      <c r="L124" s="43">
        <f t="shared" si="19"/>
        <v>475</v>
      </c>
      <c r="M124" s="29">
        <f t="shared" si="19"/>
        <v>37</v>
      </c>
      <c r="N124" s="30">
        <f>L124+M124</f>
        <v>512</v>
      </c>
      <c r="O124" s="89"/>
      <c r="P124" s="32" t="s">
        <v>127</v>
      </c>
      <c r="Q124" s="27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ht="12.75">
      <c r="A125" s="31" t="s">
        <v>130</v>
      </c>
      <c r="B125" s="32"/>
      <c r="C125" s="90"/>
      <c r="D125" s="26" t="s">
        <v>25</v>
      </c>
      <c r="E125" s="32"/>
      <c r="F125" s="32"/>
      <c r="G125" s="32"/>
      <c r="H125" s="32"/>
      <c r="I125" s="32"/>
      <c r="J125" s="73"/>
      <c r="K125" s="74"/>
      <c r="L125" s="32"/>
      <c r="M125" s="32"/>
      <c r="N125" s="27"/>
      <c r="O125" s="40">
        <v>186</v>
      </c>
      <c r="P125" s="22">
        <v>41</v>
      </c>
      <c r="Q125" s="24">
        <f>O125+P125</f>
        <v>227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ht="12.75">
      <c r="A126" s="91" t="s">
        <v>131</v>
      </c>
      <c r="B126" s="22">
        <v>1</v>
      </c>
      <c r="C126" s="92"/>
      <c r="D126" s="50"/>
      <c r="E126" s="22"/>
      <c r="F126" s="22">
        <v>1</v>
      </c>
      <c r="G126" s="22"/>
      <c r="H126" s="22">
        <v>3</v>
      </c>
      <c r="I126" s="22">
        <v>2</v>
      </c>
      <c r="J126" s="73"/>
      <c r="K126" s="74"/>
      <c r="L126" s="75">
        <f aca="true" t="shared" si="20" ref="L126:M128">B126+D126+F126+H126+J126</f>
        <v>5</v>
      </c>
      <c r="M126" s="36">
        <f t="shared" si="20"/>
        <v>2</v>
      </c>
      <c r="N126" s="37">
        <f>L126+M126</f>
        <v>7</v>
      </c>
      <c r="O126" s="25"/>
      <c r="P126" s="26" t="s">
        <v>19</v>
      </c>
      <c r="Q126" s="27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2.75">
      <c r="A127" s="64" t="s">
        <v>132</v>
      </c>
      <c r="B127" s="36"/>
      <c r="C127" s="36"/>
      <c r="D127" s="36"/>
      <c r="E127" s="36"/>
      <c r="F127" s="36"/>
      <c r="G127" s="36"/>
      <c r="H127" s="36">
        <v>1</v>
      </c>
      <c r="I127" s="65"/>
      <c r="J127" s="73"/>
      <c r="K127" s="74"/>
      <c r="L127" s="75">
        <f t="shared" si="20"/>
        <v>1</v>
      </c>
      <c r="M127" s="36">
        <f t="shared" si="20"/>
        <v>0</v>
      </c>
      <c r="N127" s="37">
        <f>L127+M127</f>
        <v>1</v>
      </c>
      <c r="O127" s="25"/>
      <c r="P127" s="26" t="s">
        <v>19</v>
      </c>
      <c r="Q127" s="27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ht="12.75">
      <c r="A128" s="28" t="s">
        <v>133</v>
      </c>
      <c r="B128" s="29"/>
      <c r="C128" s="29">
        <v>1</v>
      </c>
      <c r="D128" s="29">
        <v>1</v>
      </c>
      <c r="E128" s="29">
        <v>1</v>
      </c>
      <c r="F128" s="29">
        <v>1</v>
      </c>
      <c r="G128" s="29">
        <v>3</v>
      </c>
      <c r="H128" s="29">
        <v>5</v>
      </c>
      <c r="I128" s="44">
        <v>5</v>
      </c>
      <c r="J128" s="73"/>
      <c r="K128" s="74"/>
      <c r="L128" s="43">
        <f t="shared" si="20"/>
        <v>7</v>
      </c>
      <c r="M128" s="29">
        <f t="shared" si="20"/>
        <v>10</v>
      </c>
      <c r="N128" s="30">
        <f>L128+M128</f>
        <v>17</v>
      </c>
      <c r="O128" s="25"/>
      <c r="P128" s="26" t="s">
        <v>19</v>
      </c>
      <c r="Q128" s="27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12.75">
      <c r="A129" s="31" t="s">
        <v>134</v>
      </c>
      <c r="B129" s="32"/>
      <c r="C129" s="90"/>
      <c r="D129" s="26" t="s">
        <v>25</v>
      </c>
      <c r="E129" s="32"/>
      <c r="F129" s="32"/>
      <c r="G129" s="32"/>
      <c r="H129" s="32"/>
      <c r="I129" s="32"/>
      <c r="J129" s="73"/>
      <c r="K129" s="74"/>
      <c r="L129" s="32"/>
      <c r="M129" s="32"/>
      <c r="N129" s="27"/>
      <c r="O129" s="40">
        <v>74</v>
      </c>
      <c r="P129" s="22">
        <v>13</v>
      </c>
      <c r="Q129" s="24">
        <f>O129+P129</f>
        <v>87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12.75">
      <c r="A130" s="64" t="s">
        <v>135</v>
      </c>
      <c r="B130" s="36">
        <v>28</v>
      </c>
      <c r="C130" s="36">
        <v>15</v>
      </c>
      <c r="D130" s="36">
        <v>34</v>
      </c>
      <c r="E130" s="36">
        <v>31</v>
      </c>
      <c r="F130" s="36">
        <v>32</v>
      </c>
      <c r="G130" s="36">
        <v>15</v>
      </c>
      <c r="H130" s="36">
        <v>65</v>
      </c>
      <c r="I130" s="65">
        <v>36</v>
      </c>
      <c r="J130" s="73"/>
      <c r="K130" s="74"/>
      <c r="L130" s="75">
        <f>B130+D130+F130+H130+J130</f>
        <v>159</v>
      </c>
      <c r="M130" s="36">
        <f>C130+E130+G130+I130+K130</f>
        <v>97</v>
      </c>
      <c r="N130" s="37">
        <f>L130+M130</f>
        <v>256</v>
      </c>
      <c r="O130" s="89"/>
      <c r="P130" s="32" t="s">
        <v>136</v>
      </c>
      <c r="Q130" s="27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2.75">
      <c r="A131" s="28" t="s">
        <v>137</v>
      </c>
      <c r="B131" s="29">
        <v>31</v>
      </c>
      <c r="C131" s="29">
        <v>11</v>
      </c>
      <c r="D131" s="29">
        <v>26</v>
      </c>
      <c r="E131" s="29">
        <v>12</v>
      </c>
      <c r="F131" s="29">
        <v>16</v>
      </c>
      <c r="G131" s="29">
        <v>8</v>
      </c>
      <c r="H131" s="29">
        <v>26</v>
      </c>
      <c r="I131" s="44">
        <v>10</v>
      </c>
      <c r="J131" s="73"/>
      <c r="K131" s="74"/>
      <c r="L131" s="43">
        <f>B131+D131+F131+H131+J131</f>
        <v>99</v>
      </c>
      <c r="M131" s="29">
        <f>C131+E131+G131+I131+K131</f>
        <v>41</v>
      </c>
      <c r="N131" s="30">
        <f>L131+M131</f>
        <v>140</v>
      </c>
      <c r="O131" s="25"/>
      <c r="P131" s="26" t="s">
        <v>19</v>
      </c>
      <c r="Q131" s="27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2.75">
      <c r="A132" s="31" t="s">
        <v>138</v>
      </c>
      <c r="B132" s="32"/>
      <c r="C132" s="90"/>
      <c r="D132" s="26" t="s">
        <v>25</v>
      </c>
      <c r="E132" s="32"/>
      <c r="F132" s="32"/>
      <c r="G132" s="32"/>
      <c r="H132" s="32"/>
      <c r="I132" s="32"/>
      <c r="J132" s="73"/>
      <c r="K132" s="74"/>
      <c r="L132" s="32"/>
      <c r="M132" s="32"/>
      <c r="N132" s="27"/>
      <c r="O132" s="40">
        <v>56</v>
      </c>
      <c r="P132" s="22">
        <v>16</v>
      </c>
      <c r="Q132" s="24">
        <f>O132+P132</f>
        <v>72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2.75">
      <c r="A133" s="21" t="s">
        <v>287</v>
      </c>
      <c r="B133" s="53">
        <v>171</v>
      </c>
      <c r="C133" s="53">
        <v>12</v>
      </c>
      <c r="D133" s="53">
        <v>203</v>
      </c>
      <c r="E133" s="53">
        <v>29</v>
      </c>
      <c r="F133" s="53">
        <v>204</v>
      </c>
      <c r="G133" s="53">
        <v>23</v>
      </c>
      <c r="H133" s="53">
        <v>282</v>
      </c>
      <c r="I133" s="73">
        <v>55</v>
      </c>
      <c r="J133" s="73"/>
      <c r="K133" s="74"/>
      <c r="L133" s="75">
        <f>B133+D133+F133+H133+J133</f>
        <v>860</v>
      </c>
      <c r="M133" s="36">
        <f>C133+E133+G133+I133+K133</f>
        <v>119</v>
      </c>
      <c r="N133" s="37">
        <f>L133+M133</f>
        <v>979</v>
      </c>
      <c r="O133" s="25">
        <v>139</v>
      </c>
      <c r="P133" s="155">
        <v>14</v>
      </c>
      <c r="Q133" s="24">
        <f>O133+P133</f>
        <v>153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3.5" thickBot="1">
      <c r="A134" s="93" t="s">
        <v>139</v>
      </c>
      <c r="B134" s="59"/>
      <c r="C134" s="56"/>
      <c r="D134" s="26" t="s">
        <v>25</v>
      </c>
      <c r="E134" s="56"/>
      <c r="F134" s="56"/>
      <c r="G134" s="56"/>
      <c r="H134" s="56"/>
      <c r="I134" s="56"/>
      <c r="J134" s="94"/>
      <c r="K134" s="94"/>
      <c r="L134" s="56"/>
      <c r="M134" s="56"/>
      <c r="N134" s="60"/>
      <c r="O134" s="40">
        <v>20</v>
      </c>
      <c r="P134" s="22">
        <v>7</v>
      </c>
      <c r="Q134" s="24">
        <f>O134+P134</f>
        <v>27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2.75">
      <c r="A135" s="12" t="s">
        <v>62</v>
      </c>
      <c r="B135" s="16">
        <f aca="true" t="shared" si="21" ref="B135:M135">SUM(B113:B134)</f>
        <v>759</v>
      </c>
      <c r="C135" s="16">
        <f t="shared" si="21"/>
        <v>135</v>
      </c>
      <c r="D135" s="16">
        <f t="shared" si="21"/>
        <v>870</v>
      </c>
      <c r="E135" s="16">
        <f t="shared" si="21"/>
        <v>175</v>
      </c>
      <c r="F135" s="16">
        <f t="shared" si="21"/>
        <v>797</v>
      </c>
      <c r="G135" s="16">
        <f t="shared" si="21"/>
        <v>132</v>
      </c>
      <c r="H135" s="16">
        <f t="shared" si="21"/>
        <v>1234</v>
      </c>
      <c r="I135" s="16">
        <f t="shared" si="21"/>
        <v>262</v>
      </c>
      <c r="J135" s="16">
        <f t="shared" si="21"/>
        <v>27</v>
      </c>
      <c r="K135" s="16">
        <f t="shared" si="21"/>
        <v>6</v>
      </c>
      <c r="L135" s="16">
        <f t="shared" si="21"/>
        <v>3687</v>
      </c>
      <c r="M135" s="16">
        <f t="shared" si="21"/>
        <v>710</v>
      </c>
      <c r="N135" s="13"/>
      <c r="O135" s="79">
        <f>SUM(O113:O134)</f>
        <v>678</v>
      </c>
      <c r="P135" s="16">
        <f>SUM(P113:P134)</f>
        <v>135</v>
      </c>
      <c r="Q135" s="17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3.5" thickBot="1">
      <c r="A136" s="7" t="s">
        <v>140</v>
      </c>
      <c r="B136" s="80"/>
      <c r="C136" s="68">
        <f>B135+C135</f>
        <v>894</v>
      </c>
      <c r="D136" s="80"/>
      <c r="E136" s="68">
        <f>D135+E135</f>
        <v>1045</v>
      </c>
      <c r="F136" s="80"/>
      <c r="G136" s="68">
        <f>F135+G135</f>
        <v>929</v>
      </c>
      <c r="H136" s="80"/>
      <c r="I136" s="68">
        <f>H135+I135</f>
        <v>1496</v>
      </c>
      <c r="J136" s="80"/>
      <c r="K136" s="68">
        <f>J135+K135</f>
        <v>33</v>
      </c>
      <c r="L136" s="80"/>
      <c r="M136" s="68">
        <f>L135+M135</f>
        <v>4397</v>
      </c>
      <c r="N136" s="8">
        <f>SUM(N113:N134)</f>
        <v>4397</v>
      </c>
      <c r="O136" s="81"/>
      <c r="P136" s="68">
        <f>O135+P135</f>
        <v>813</v>
      </c>
      <c r="Q136" s="10">
        <f>SUM(Q113:Q134)</f>
        <v>813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2.75">
      <c r="A137" s="1" t="s">
        <v>64</v>
      </c>
      <c r="B137" s="3"/>
      <c r="C137" s="3"/>
      <c r="D137" s="3"/>
      <c r="E137" s="3"/>
      <c r="F137" s="3"/>
      <c r="G137" s="3"/>
      <c r="H137" s="72"/>
      <c r="I137" s="72" t="s">
        <v>281</v>
      </c>
      <c r="J137" s="3"/>
      <c r="K137" s="3"/>
      <c r="L137" s="3"/>
      <c r="M137" s="3"/>
      <c r="N137" s="3"/>
      <c r="O137" s="3"/>
      <c r="P137" s="3"/>
      <c r="Q137" s="5" t="s">
        <v>141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2.75">
      <c r="A138" s="1" t="s">
        <v>5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52" t="s">
        <v>285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2.75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5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3.5" thickBo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2.75">
      <c r="A141" s="6" t="s">
        <v>142</v>
      </c>
      <c r="B141" s="156" t="s">
        <v>7</v>
      </c>
      <c r="C141" s="156"/>
      <c r="D141" s="156" t="s">
        <v>8</v>
      </c>
      <c r="E141" s="156"/>
      <c r="F141" s="156" t="s">
        <v>9</v>
      </c>
      <c r="G141" s="156"/>
      <c r="H141" s="156" t="s">
        <v>10</v>
      </c>
      <c r="I141" s="156"/>
      <c r="J141" s="156" t="s">
        <v>11</v>
      </c>
      <c r="K141" s="156"/>
      <c r="L141" s="156" t="s">
        <v>12</v>
      </c>
      <c r="M141" s="156"/>
      <c r="N141" s="157"/>
      <c r="O141" s="158" t="s">
        <v>13</v>
      </c>
      <c r="P141" s="156"/>
      <c r="Q141" s="157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3.5" thickBot="1">
      <c r="A142" s="95" t="s">
        <v>143</v>
      </c>
      <c r="B142" s="8" t="s">
        <v>15</v>
      </c>
      <c r="C142" s="8" t="s">
        <v>16</v>
      </c>
      <c r="D142" s="8" t="s">
        <v>15</v>
      </c>
      <c r="E142" s="8" t="s">
        <v>16</v>
      </c>
      <c r="F142" s="8" t="s">
        <v>15</v>
      </c>
      <c r="G142" s="8" t="s">
        <v>16</v>
      </c>
      <c r="H142" s="8" t="s">
        <v>15</v>
      </c>
      <c r="I142" s="8" t="s">
        <v>16</v>
      </c>
      <c r="J142" s="9" t="s">
        <v>15</v>
      </c>
      <c r="K142" s="9" t="s">
        <v>16</v>
      </c>
      <c r="L142" s="8" t="s">
        <v>15</v>
      </c>
      <c r="M142" s="8" t="s">
        <v>16</v>
      </c>
      <c r="N142" s="10" t="s">
        <v>17</v>
      </c>
      <c r="O142" s="11" t="s">
        <v>15</v>
      </c>
      <c r="P142" s="8" t="s">
        <v>16</v>
      </c>
      <c r="Q142" s="10" t="s">
        <v>17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22.5" customHeight="1">
      <c r="A143" s="96" t="s">
        <v>144</v>
      </c>
      <c r="B143" s="13"/>
      <c r="C143" s="14"/>
      <c r="D143" s="14"/>
      <c r="E143" s="14"/>
      <c r="F143" s="14"/>
      <c r="G143" s="14"/>
      <c r="H143" s="14"/>
      <c r="I143" s="15"/>
      <c r="J143" s="16">
        <v>6</v>
      </c>
      <c r="K143" s="16">
        <v>22</v>
      </c>
      <c r="L143" s="16">
        <f aca="true" t="shared" si="22" ref="L143:M150">B143+D143+F143+H143+J143</f>
        <v>6</v>
      </c>
      <c r="M143" s="16">
        <f t="shared" si="22"/>
        <v>22</v>
      </c>
      <c r="N143" s="17">
        <f aca="true" t="shared" si="23" ref="N143:N150">L143+M143</f>
        <v>28</v>
      </c>
      <c r="O143" s="97"/>
      <c r="P143" s="98" t="s">
        <v>19</v>
      </c>
      <c r="Q143" s="99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22.5" customHeight="1">
      <c r="A144" s="100" t="s">
        <v>145</v>
      </c>
      <c r="B144" s="22"/>
      <c r="C144" s="22">
        <v>2</v>
      </c>
      <c r="D144" s="22"/>
      <c r="E144" s="22">
        <v>2</v>
      </c>
      <c r="F144" s="22"/>
      <c r="G144" s="22">
        <v>1</v>
      </c>
      <c r="H144" s="22"/>
      <c r="I144" s="34"/>
      <c r="J144" s="44"/>
      <c r="K144" s="43"/>
      <c r="L144" s="33">
        <f t="shared" si="22"/>
        <v>0</v>
      </c>
      <c r="M144" s="22">
        <f t="shared" si="22"/>
        <v>5</v>
      </c>
      <c r="N144" s="24">
        <f t="shared" si="23"/>
        <v>5</v>
      </c>
      <c r="O144" s="40">
        <v>2</v>
      </c>
      <c r="P144" s="87">
        <v>9</v>
      </c>
      <c r="Q144" s="24">
        <f>O144+P144</f>
        <v>11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22.5" customHeight="1">
      <c r="A145" s="101" t="s">
        <v>146</v>
      </c>
      <c r="B145" s="32"/>
      <c r="C145" s="32"/>
      <c r="D145" s="32"/>
      <c r="E145" s="32"/>
      <c r="F145" s="32" t="s">
        <v>25</v>
      </c>
      <c r="G145" s="32"/>
      <c r="H145" s="32"/>
      <c r="I145" s="33"/>
      <c r="J145" s="73"/>
      <c r="K145" s="23"/>
      <c r="L145" s="32"/>
      <c r="M145" s="32"/>
      <c r="N145" s="27"/>
      <c r="O145" s="33"/>
      <c r="P145" s="87">
        <v>2</v>
      </c>
      <c r="Q145" s="24">
        <f>O145+P145</f>
        <v>2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22.5" customHeight="1">
      <c r="A146" s="100" t="s">
        <v>147</v>
      </c>
      <c r="B146" s="22">
        <v>2</v>
      </c>
      <c r="C146" s="22">
        <v>93</v>
      </c>
      <c r="D146" s="22">
        <v>2</v>
      </c>
      <c r="E146" s="22">
        <v>84</v>
      </c>
      <c r="F146" s="22">
        <v>4</v>
      </c>
      <c r="G146" s="22">
        <v>79</v>
      </c>
      <c r="H146" s="22">
        <v>5</v>
      </c>
      <c r="I146" s="34">
        <v>97</v>
      </c>
      <c r="J146" s="73"/>
      <c r="K146" s="74"/>
      <c r="L146" s="33">
        <f t="shared" si="22"/>
        <v>13</v>
      </c>
      <c r="M146" s="22">
        <f t="shared" si="22"/>
        <v>353</v>
      </c>
      <c r="N146" s="24">
        <f t="shared" si="23"/>
        <v>366</v>
      </c>
      <c r="O146" s="102"/>
      <c r="P146" s="103" t="s">
        <v>19</v>
      </c>
      <c r="Q146" s="10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22.5" customHeight="1">
      <c r="A147" s="100" t="s">
        <v>148</v>
      </c>
      <c r="B147" s="22"/>
      <c r="C147" s="22">
        <v>24</v>
      </c>
      <c r="D147" s="22">
        <v>2</v>
      </c>
      <c r="E147" s="22">
        <v>42</v>
      </c>
      <c r="F147" s="22">
        <v>5</v>
      </c>
      <c r="G147" s="22">
        <v>71</v>
      </c>
      <c r="H147" s="22">
        <v>6</v>
      </c>
      <c r="I147" s="34">
        <v>105</v>
      </c>
      <c r="J147" s="73"/>
      <c r="K147" s="74"/>
      <c r="L147" s="33">
        <f t="shared" si="22"/>
        <v>13</v>
      </c>
      <c r="M147" s="22">
        <f t="shared" si="22"/>
        <v>242</v>
      </c>
      <c r="N147" s="24">
        <f t="shared" si="23"/>
        <v>255</v>
      </c>
      <c r="O147" s="102"/>
      <c r="P147" s="103" t="s">
        <v>19</v>
      </c>
      <c r="Q147" s="10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22.5" customHeight="1">
      <c r="A148" s="100" t="s">
        <v>149</v>
      </c>
      <c r="B148" s="22">
        <v>1</v>
      </c>
      <c r="C148" s="22">
        <v>21</v>
      </c>
      <c r="D148" s="22"/>
      <c r="E148" s="22">
        <v>41</v>
      </c>
      <c r="F148" s="22">
        <v>2</v>
      </c>
      <c r="G148" s="22">
        <v>27</v>
      </c>
      <c r="H148" s="22">
        <v>2</v>
      </c>
      <c r="I148" s="34">
        <v>45</v>
      </c>
      <c r="J148" s="73"/>
      <c r="K148" s="74"/>
      <c r="L148" s="33">
        <f t="shared" si="22"/>
        <v>5</v>
      </c>
      <c r="M148" s="22">
        <f t="shared" si="22"/>
        <v>134</v>
      </c>
      <c r="N148" s="24">
        <f t="shared" si="23"/>
        <v>139</v>
      </c>
      <c r="O148" s="102"/>
      <c r="P148" s="103" t="s">
        <v>19</v>
      </c>
      <c r="Q148" s="10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22.5" customHeight="1">
      <c r="A149" s="100" t="s">
        <v>150</v>
      </c>
      <c r="B149" s="22"/>
      <c r="C149" s="22">
        <v>9</v>
      </c>
      <c r="D149" s="22"/>
      <c r="E149" s="22">
        <v>15</v>
      </c>
      <c r="F149" s="22"/>
      <c r="G149" s="22">
        <v>24</v>
      </c>
      <c r="H149" s="22">
        <v>1</v>
      </c>
      <c r="I149" s="34">
        <v>28</v>
      </c>
      <c r="J149" s="73"/>
      <c r="K149" s="74"/>
      <c r="L149" s="33">
        <f t="shared" si="22"/>
        <v>1</v>
      </c>
      <c r="M149" s="22">
        <f t="shared" si="22"/>
        <v>76</v>
      </c>
      <c r="N149" s="24">
        <f t="shared" si="23"/>
        <v>77</v>
      </c>
      <c r="O149" s="102"/>
      <c r="P149" s="103" t="s">
        <v>19</v>
      </c>
      <c r="Q149" s="10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22.5" customHeight="1">
      <c r="A150" s="105" t="s">
        <v>151</v>
      </c>
      <c r="B150" s="29"/>
      <c r="C150" s="29">
        <v>7</v>
      </c>
      <c r="D150" s="29">
        <v>2</v>
      </c>
      <c r="E150" s="29">
        <v>11</v>
      </c>
      <c r="F150" s="29">
        <v>2</v>
      </c>
      <c r="G150" s="29">
        <v>17</v>
      </c>
      <c r="H150" s="29"/>
      <c r="I150" s="44">
        <v>23</v>
      </c>
      <c r="J150" s="73"/>
      <c r="K150" s="74"/>
      <c r="L150" s="43">
        <f t="shared" si="22"/>
        <v>4</v>
      </c>
      <c r="M150" s="29">
        <f t="shared" si="22"/>
        <v>58</v>
      </c>
      <c r="N150" s="30">
        <f t="shared" si="23"/>
        <v>62</v>
      </c>
      <c r="O150" s="102"/>
      <c r="P150" s="103" t="s">
        <v>19</v>
      </c>
      <c r="Q150" s="10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22.5" customHeight="1">
      <c r="A151" s="101" t="s">
        <v>152</v>
      </c>
      <c r="B151" s="32"/>
      <c r="C151" s="32"/>
      <c r="D151" s="26"/>
      <c r="E151" s="32"/>
      <c r="F151" s="32"/>
      <c r="G151" s="32"/>
      <c r="H151" s="32"/>
      <c r="I151" s="32"/>
      <c r="J151" s="73"/>
      <c r="K151" s="23"/>
      <c r="L151" s="32"/>
      <c r="M151" s="32"/>
      <c r="N151" s="27"/>
      <c r="O151" s="40">
        <v>1</v>
      </c>
      <c r="P151" s="22">
        <v>14</v>
      </c>
      <c r="Q151" s="24">
        <f>O151+P151</f>
        <v>15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22.5" customHeight="1">
      <c r="A152" s="106" t="s">
        <v>153</v>
      </c>
      <c r="B152" s="36"/>
      <c r="C152" s="36"/>
      <c r="D152" s="36"/>
      <c r="E152" s="36">
        <v>2</v>
      </c>
      <c r="F152" s="36">
        <v>2</v>
      </c>
      <c r="G152" s="36">
        <v>5</v>
      </c>
      <c r="H152" s="36">
        <v>3</v>
      </c>
      <c r="I152" s="65">
        <v>5</v>
      </c>
      <c r="J152" s="73"/>
      <c r="K152" s="74"/>
      <c r="L152" s="75">
        <f>B152+D152+F152+H152+J152</f>
        <v>5</v>
      </c>
      <c r="M152" s="36">
        <f>C152+E152+G152+I152+K152</f>
        <v>12</v>
      </c>
      <c r="N152" s="37">
        <f aca="true" t="shared" si="24" ref="N152:N160">L152+M152</f>
        <v>17</v>
      </c>
      <c r="O152" s="102"/>
      <c r="P152" s="103" t="s">
        <v>19</v>
      </c>
      <c r="Q152" s="10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22.5" customHeight="1">
      <c r="A153" s="100" t="s">
        <v>154</v>
      </c>
      <c r="B153" s="22">
        <v>1</v>
      </c>
      <c r="C153" s="22">
        <v>4</v>
      </c>
      <c r="D153" s="22">
        <v>4</v>
      </c>
      <c r="E153" s="22">
        <v>5</v>
      </c>
      <c r="F153" s="22">
        <v>3</v>
      </c>
      <c r="G153" s="22">
        <v>7</v>
      </c>
      <c r="H153" s="22">
        <v>4</v>
      </c>
      <c r="I153" s="34">
        <v>15</v>
      </c>
      <c r="J153" s="73"/>
      <c r="K153" s="74"/>
      <c r="L153" s="33">
        <f>B153+D153+F153+H153+J153</f>
        <v>12</v>
      </c>
      <c r="M153" s="22">
        <f>C153+E153+G153+I153+K153</f>
        <v>31</v>
      </c>
      <c r="N153" s="24">
        <f t="shared" si="24"/>
        <v>43</v>
      </c>
      <c r="O153" s="102"/>
      <c r="P153" s="103" t="s">
        <v>19</v>
      </c>
      <c r="Q153" s="10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22.5" customHeight="1">
      <c r="A154" s="101" t="s">
        <v>155</v>
      </c>
      <c r="B154" s="32"/>
      <c r="C154" s="32"/>
      <c r="D154" s="26"/>
      <c r="E154" s="32"/>
      <c r="F154" s="32" t="s">
        <v>25</v>
      </c>
      <c r="G154" s="32"/>
      <c r="H154" s="32"/>
      <c r="I154" s="32"/>
      <c r="J154" s="73"/>
      <c r="K154" s="23"/>
      <c r="L154" s="32"/>
      <c r="M154" s="32"/>
      <c r="N154" s="27"/>
      <c r="O154" s="40">
        <v>8</v>
      </c>
      <c r="P154" s="22">
        <v>35</v>
      </c>
      <c r="Q154" s="24">
        <f>O154+P154</f>
        <v>43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22.5" customHeight="1">
      <c r="A155" s="101" t="s">
        <v>283</v>
      </c>
      <c r="B155" s="32"/>
      <c r="C155" s="32"/>
      <c r="D155" s="26"/>
      <c r="E155" s="32"/>
      <c r="F155" s="32" t="s">
        <v>25</v>
      </c>
      <c r="G155" s="32"/>
      <c r="H155" s="32"/>
      <c r="I155" s="32"/>
      <c r="J155" s="73"/>
      <c r="K155" s="23"/>
      <c r="L155" s="32"/>
      <c r="M155" s="32"/>
      <c r="N155" s="27"/>
      <c r="O155" s="40">
        <v>7</v>
      </c>
      <c r="P155" s="22">
        <v>8</v>
      </c>
      <c r="Q155" s="24">
        <f>O155+P155</f>
        <v>15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22.5" customHeight="1">
      <c r="A156" s="100" t="s">
        <v>156</v>
      </c>
      <c r="B156" s="22">
        <v>11</v>
      </c>
      <c r="C156" s="22">
        <v>16</v>
      </c>
      <c r="D156" s="22">
        <v>12</v>
      </c>
      <c r="E156" s="22">
        <v>20</v>
      </c>
      <c r="F156" s="22">
        <v>17</v>
      </c>
      <c r="G156" s="22">
        <v>29</v>
      </c>
      <c r="H156" s="22">
        <v>37</v>
      </c>
      <c r="I156" s="34">
        <v>34</v>
      </c>
      <c r="J156" s="73"/>
      <c r="K156" s="74"/>
      <c r="L156" s="33">
        <f aca="true" t="shared" si="25" ref="L156:M160">B156+D156+F156+H156+J156</f>
        <v>77</v>
      </c>
      <c r="M156" s="22">
        <f t="shared" si="25"/>
        <v>99</v>
      </c>
      <c r="N156" s="24">
        <f t="shared" si="24"/>
        <v>176</v>
      </c>
      <c r="O156" s="35">
        <v>1</v>
      </c>
      <c r="P156" s="36"/>
      <c r="Q156" s="37">
        <f>O156+P156</f>
        <v>1</v>
      </c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22.5" customHeight="1">
      <c r="A157" s="100" t="s">
        <v>157</v>
      </c>
      <c r="B157" s="22"/>
      <c r="C157" s="22"/>
      <c r="D157" s="22"/>
      <c r="E157" s="22"/>
      <c r="F157" s="22"/>
      <c r="G157" s="22">
        <v>5</v>
      </c>
      <c r="H157" s="22">
        <v>2</v>
      </c>
      <c r="I157" s="34">
        <v>3</v>
      </c>
      <c r="J157" s="73"/>
      <c r="K157" s="74"/>
      <c r="L157" s="33">
        <f t="shared" si="25"/>
        <v>2</v>
      </c>
      <c r="M157" s="22">
        <f t="shared" si="25"/>
        <v>8</v>
      </c>
      <c r="N157" s="24">
        <f t="shared" si="24"/>
        <v>10</v>
      </c>
      <c r="O157" s="102"/>
      <c r="P157" s="103" t="s">
        <v>19</v>
      </c>
      <c r="Q157" s="10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22.5" customHeight="1">
      <c r="A158" s="100" t="s">
        <v>158</v>
      </c>
      <c r="B158" s="32"/>
      <c r="C158" s="32"/>
      <c r="D158" s="26"/>
      <c r="E158" s="32"/>
      <c r="F158" s="32" t="s">
        <v>25</v>
      </c>
      <c r="G158" s="32"/>
      <c r="H158" s="32"/>
      <c r="I158" s="32"/>
      <c r="J158" s="73"/>
      <c r="K158" s="74"/>
      <c r="L158" s="32"/>
      <c r="M158" s="32"/>
      <c r="N158" s="27"/>
      <c r="O158" s="40">
        <v>17</v>
      </c>
      <c r="P158" s="22">
        <v>68</v>
      </c>
      <c r="Q158" s="24">
        <f>O158+P158</f>
        <v>85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22.5" customHeight="1">
      <c r="A159" s="107" t="s">
        <v>159</v>
      </c>
      <c r="B159" s="22">
        <v>1</v>
      </c>
      <c r="C159" s="22">
        <v>3</v>
      </c>
      <c r="D159" s="22"/>
      <c r="E159" s="22">
        <v>3</v>
      </c>
      <c r="F159" s="22">
        <v>2</v>
      </c>
      <c r="G159" s="22">
        <v>2</v>
      </c>
      <c r="H159" s="22">
        <v>1</v>
      </c>
      <c r="I159" s="34">
        <v>11</v>
      </c>
      <c r="J159" s="73"/>
      <c r="K159" s="74"/>
      <c r="L159" s="33">
        <f t="shared" si="25"/>
        <v>4</v>
      </c>
      <c r="M159" s="22">
        <f t="shared" si="25"/>
        <v>19</v>
      </c>
      <c r="N159" s="24">
        <f t="shared" si="24"/>
        <v>23</v>
      </c>
      <c r="O159" s="102"/>
      <c r="P159" s="23" t="s">
        <v>19</v>
      </c>
      <c r="Q159" s="10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22.5" customHeight="1">
      <c r="A160" s="100" t="s">
        <v>160</v>
      </c>
      <c r="B160" s="22"/>
      <c r="C160" s="22"/>
      <c r="D160" s="22"/>
      <c r="E160" s="22"/>
      <c r="F160" s="22"/>
      <c r="G160" s="22"/>
      <c r="H160" s="22"/>
      <c r="I160" s="34"/>
      <c r="J160" s="73"/>
      <c r="K160" s="74"/>
      <c r="L160" s="33">
        <f t="shared" si="25"/>
        <v>0</v>
      </c>
      <c r="M160" s="22">
        <f t="shared" si="25"/>
        <v>0</v>
      </c>
      <c r="N160" s="24">
        <f t="shared" si="24"/>
        <v>0</v>
      </c>
      <c r="O160" s="102"/>
      <c r="P160" s="103" t="s">
        <v>19</v>
      </c>
      <c r="Q160" s="10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ht="22.5" customHeight="1" thickBot="1">
      <c r="A161" s="108" t="s">
        <v>161</v>
      </c>
      <c r="B161" s="32"/>
      <c r="C161" s="32"/>
      <c r="D161" s="26"/>
      <c r="E161" s="32"/>
      <c r="F161" s="32" t="s">
        <v>25</v>
      </c>
      <c r="G161" s="32"/>
      <c r="H161" s="32"/>
      <c r="I161" s="32"/>
      <c r="J161" s="73"/>
      <c r="K161" s="74"/>
      <c r="L161" s="32"/>
      <c r="M161" s="32"/>
      <c r="N161" s="27"/>
      <c r="O161" s="61">
        <v>1</v>
      </c>
      <c r="P161" s="62">
        <v>25</v>
      </c>
      <c r="Q161" s="63">
        <f>O161+P161</f>
        <v>26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ht="12.75">
      <c r="A162" s="12" t="s">
        <v>62</v>
      </c>
      <c r="B162" s="16">
        <f aca="true" t="shared" si="26" ref="B162:M162">SUM(B143:B161)</f>
        <v>16</v>
      </c>
      <c r="C162" s="16">
        <f t="shared" si="26"/>
        <v>179</v>
      </c>
      <c r="D162" s="16">
        <f t="shared" si="26"/>
        <v>22</v>
      </c>
      <c r="E162" s="16">
        <f t="shared" si="26"/>
        <v>225</v>
      </c>
      <c r="F162" s="16">
        <f t="shared" si="26"/>
        <v>37</v>
      </c>
      <c r="G162" s="16">
        <f t="shared" si="26"/>
        <v>267</v>
      </c>
      <c r="H162" s="16">
        <f t="shared" si="26"/>
        <v>61</v>
      </c>
      <c r="I162" s="16">
        <f t="shared" si="26"/>
        <v>366</v>
      </c>
      <c r="J162" s="16">
        <f t="shared" si="26"/>
        <v>6</v>
      </c>
      <c r="K162" s="16">
        <f t="shared" si="26"/>
        <v>22</v>
      </c>
      <c r="L162" s="16">
        <f t="shared" si="26"/>
        <v>142</v>
      </c>
      <c r="M162" s="16">
        <f t="shared" si="26"/>
        <v>1059</v>
      </c>
      <c r="N162" s="17"/>
      <c r="O162" s="109">
        <f>SUM(O143:O161)</f>
        <v>37</v>
      </c>
      <c r="P162" s="110">
        <f>SUM(P143:P161)</f>
        <v>161</v>
      </c>
      <c r="Q162" s="17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ht="13.5" thickBot="1">
      <c r="A163" s="7" t="s">
        <v>162</v>
      </c>
      <c r="B163" s="80"/>
      <c r="C163" s="68">
        <f>B162+C162</f>
        <v>195</v>
      </c>
      <c r="D163" s="80"/>
      <c r="E163" s="68">
        <f>D162+E162</f>
        <v>247</v>
      </c>
      <c r="F163" s="80"/>
      <c r="G163" s="68">
        <f>F162+G162</f>
        <v>304</v>
      </c>
      <c r="H163" s="80"/>
      <c r="I163" s="68">
        <f>H162+I162</f>
        <v>427</v>
      </c>
      <c r="J163" s="80"/>
      <c r="K163" s="68">
        <f>J162+K162</f>
        <v>28</v>
      </c>
      <c r="L163" s="80"/>
      <c r="M163" s="68">
        <f>L162+M162</f>
        <v>1201</v>
      </c>
      <c r="N163" s="10">
        <f>SUM(N143:N161)</f>
        <v>1201</v>
      </c>
      <c r="O163" s="57"/>
      <c r="P163" s="68">
        <f>O162+P162</f>
        <v>198</v>
      </c>
      <c r="Q163" s="111">
        <f>SUM(Q143:Q161)</f>
        <v>198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2.75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ht="12.75">
      <c r="A165" s="1" t="s">
        <v>163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2.75">
      <c r="A166" s="1" t="s">
        <v>64</v>
      </c>
      <c r="B166" s="3"/>
      <c r="C166" s="3"/>
      <c r="D166" s="3"/>
      <c r="E166" s="3"/>
      <c r="F166" s="3"/>
      <c r="G166" s="3"/>
      <c r="H166" s="72"/>
      <c r="I166" s="72" t="s">
        <v>281</v>
      </c>
      <c r="J166" s="3"/>
      <c r="K166" s="3"/>
      <c r="L166" s="3"/>
      <c r="M166" s="3"/>
      <c r="N166" s="3"/>
      <c r="O166" s="3"/>
      <c r="P166" s="3"/>
      <c r="Q166" s="5" t="s">
        <v>164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ht="12.75">
      <c r="A167" s="1" t="s">
        <v>5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52" t="s">
        <v>285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ht="13.5" thickBo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ht="12.75">
      <c r="A169" s="6" t="s">
        <v>165</v>
      </c>
      <c r="B169" s="156" t="s">
        <v>7</v>
      </c>
      <c r="C169" s="156"/>
      <c r="D169" s="156" t="s">
        <v>8</v>
      </c>
      <c r="E169" s="156"/>
      <c r="F169" s="156" t="s">
        <v>9</v>
      </c>
      <c r="G169" s="156"/>
      <c r="H169" s="156" t="s">
        <v>10</v>
      </c>
      <c r="I169" s="156"/>
      <c r="J169" s="156" t="s">
        <v>11</v>
      </c>
      <c r="K169" s="156"/>
      <c r="L169" s="156" t="s">
        <v>12</v>
      </c>
      <c r="M169" s="156"/>
      <c r="N169" s="157"/>
      <c r="O169" s="158" t="s">
        <v>13</v>
      </c>
      <c r="P169" s="156"/>
      <c r="Q169" s="157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ht="13.5" thickBot="1">
      <c r="A170" s="7" t="s">
        <v>166</v>
      </c>
      <c r="B170" s="8" t="s">
        <v>15</v>
      </c>
      <c r="C170" s="8" t="s">
        <v>16</v>
      </c>
      <c r="D170" s="8" t="s">
        <v>15</v>
      </c>
      <c r="E170" s="8" t="s">
        <v>16</v>
      </c>
      <c r="F170" s="8" t="s">
        <v>15</v>
      </c>
      <c r="G170" s="8" t="s">
        <v>16</v>
      </c>
      <c r="H170" s="8" t="s">
        <v>15</v>
      </c>
      <c r="I170" s="8" t="s">
        <v>16</v>
      </c>
      <c r="J170" s="9" t="s">
        <v>15</v>
      </c>
      <c r="K170" s="9" t="s">
        <v>16</v>
      </c>
      <c r="L170" s="8" t="s">
        <v>15</v>
      </c>
      <c r="M170" s="8" t="s">
        <v>16</v>
      </c>
      <c r="N170" s="10" t="s">
        <v>17</v>
      </c>
      <c r="O170" s="11" t="s">
        <v>15</v>
      </c>
      <c r="P170" s="8" t="s">
        <v>16</v>
      </c>
      <c r="Q170" s="10" t="s">
        <v>17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ht="12.75">
      <c r="A171" s="12" t="s">
        <v>167</v>
      </c>
      <c r="B171" s="13"/>
      <c r="C171" s="14"/>
      <c r="D171" s="14"/>
      <c r="E171" s="14"/>
      <c r="F171" s="14"/>
      <c r="G171" s="14"/>
      <c r="H171" s="14"/>
      <c r="I171" s="15"/>
      <c r="J171" s="16">
        <v>12</v>
      </c>
      <c r="K171" s="16">
        <v>17</v>
      </c>
      <c r="L171" s="16">
        <f aca="true" t="shared" si="27" ref="L171:M177">B171+D171+F171+H171+J171</f>
        <v>12</v>
      </c>
      <c r="M171" s="16">
        <f t="shared" si="27"/>
        <v>17</v>
      </c>
      <c r="N171" s="17">
        <f aca="true" t="shared" si="28" ref="N171:N177">L171+M171</f>
        <v>29</v>
      </c>
      <c r="O171" s="18"/>
      <c r="P171" s="19" t="s">
        <v>19</v>
      </c>
      <c r="Q171" s="20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ht="12.75">
      <c r="A172" s="21" t="s">
        <v>168</v>
      </c>
      <c r="B172" s="34"/>
      <c r="C172" s="32"/>
      <c r="D172" s="32"/>
      <c r="E172" s="32"/>
      <c r="F172" s="32"/>
      <c r="G172" s="32"/>
      <c r="H172" s="32"/>
      <c r="I172" s="33"/>
      <c r="J172" s="22">
        <v>85</v>
      </c>
      <c r="K172" s="22">
        <v>119</v>
      </c>
      <c r="L172" s="33">
        <f t="shared" si="27"/>
        <v>85</v>
      </c>
      <c r="M172" s="22">
        <f t="shared" si="27"/>
        <v>119</v>
      </c>
      <c r="N172" s="24">
        <f t="shared" si="28"/>
        <v>204</v>
      </c>
      <c r="O172" s="112"/>
      <c r="P172" s="84" t="s">
        <v>19</v>
      </c>
      <c r="Q172" s="85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ht="12.75">
      <c r="A173" s="21" t="s">
        <v>169</v>
      </c>
      <c r="B173" s="22">
        <v>155</v>
      </c>
      <c r="C173" s="22">
        <v>167</v>
      </c>
      <c r="D173" s="22">
        <v>87</v>
      </c>
      <c r="E173" s="22">
        <v>68</v>
      </c>
      <c r="F173" s="22">
        <v>23</v>
      </c>
      <c r="G173" s="22">
        <v>20</v>
      </c>
      <c r="H173" s="22">
        <v>8</v>
      </c>
      <c r="I173" s="34">
        <v>10</v>
      </c>
      <c r="J173" s="73"/>
      <c r="K173" s="74"/>
      <c r="L173" s="33">
        <f t="shared" si="27"/>
        <v>273</v>
      </c>
      <c r="M173" s="22">
        <f t="shared" si="27"/>
        <v>265</v>
      </c>
      <c r="N173" s="24">
        <f t="shared" si="28"/>
        <v>538</v>
      </c>
      <c r="O173" s="25"/>
      <c r="P173" s="26" t="s">
        <v>19</v>
      </c>
      <c r="Q173" s="27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ht="12.75">
      <c r="A174" s="21" t="s">
        <v>170</v>
      </c>
      <c r="B174" s="22"/>
      <c r="C174" s="22"/>
      <c r="D174" s="22"/>
      <c r="E174" s="22"/>
      <c r="F174" s="22">
        <v>6</v>
      </c>
      <c r="G174" s="22">
        <v>15</v>
      </c>
      <c r="H174" s="22">
        <v>19</v>
      </c>
      <c r="I174" s="34">
        <v>39</v>
      </c>
      <c r="J174" s="73"/>
      <c r="K174" s="74"/>
      <c r="L174" s="33">
        <f t="shared" si="27"/>
        <v>25</v>
      </c>
      <c r="M174" s="22">
        <f t="shared" si="27"/>
        <v>54</v>
      </c>
      <c r="N174" s="24">
        <f t="shared" si="28"/>
        <v>79</v>
      </c>
      <c r="O174" s="25"/>
      <c r="P174" s="26" t="s">
        <v>19</v>
      </c>
      <c r="Q174" s="27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2.75">
      <c r="A175" s="21" t="s">
        <v>171</v>
      </c>
      <c r="B175" s="22">
        <v>1</v>
      </c>
      <c r="C175" s="22">
        <v>7</v>
      </c>
      <c r="D175" s="22">
        <v>6</v>
      </c>
      <c r="E175" s="22">
        <v>14</v>
      </c>
      <c r="F175" s="22">
        <v>7</v>
      </c>
      <c r="G175" s="22">
        <v>18</v>
      </c>
      <c r="H175" s="22">
        <v>8</v>
      </c>
      <c r="I175" s="34">
        <v>20</v>
      </c>
      <c r="J175" s="73"/>
      <c r="K175" s="74"/>
      <c r="L175" s="33">
        <f t="shared" si="27"/>
        <v>22</v>
      </c>
      <c r="M175" s="22">
        <f t="shared" si="27"/>
        <v>59</v>
      </c>
      <c r="N175" s="24">
        <f t="shared" si="28"/>
        <v>81</v>
      </c>
      <c r="O175" s="40">
        <v>5</v>
      </c>
      <c r="P175" s="22">
        <v>10</v>
      </c>
      <c r="Q175" s="24">
        <f>O175+P175</f>
        <v>15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2.75">
      <c r="A176" s="21" t="s">
        <v>172</v>
      </c>
      <c r="B176" s="29"/>
      <c r="C176" s="29"/>
      <c r="D176" s="29"/>
      <c r="E176" s="29"/>
      <c r="F176" s="29"/>
      <c r="G176" s="29"/>
      <c r="H176" s="29"/>
      <c r="I176" s="44"/>
      <c r="J176" s="73"/>
      <c r="K176" s="74"/>
      <c r="L176" s="33">
        <f>B176+D176+F176+H176+J176</f>
        <v>0</v>
      </c>
      <c r="M176" s="22">
        <f>C176+E176+G176+I176+K176</f>
        <v>0</v>
      </c>
      <c r="N176" s="24">
        <f>L176+M176</f>
        <v>0</v>
      </c>
      <c r="O176" s="40"/>
      <c r="P176" s="22"/>
      <c r="Q176" s="24">
        <f>O176+P176</f>
        <v>0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ht="12.75">
      <c r="A177" s="21" t="s">
        <v>173</v>
      </c>
      <c r="B177" s="29">
        <v>6</v>
      </c>
      <c r="C177" s="29">
        <v>6</v>
      </c>
      <c r="D177" s="29">
        <v>7</v>
      </c>
      <c r="E177" s="29">
        <v>13</v>
      </c>
      <c r="F177" s="29">
        <v>6</v>
      </c>
      <c r="G177" s="29">
        <v>10</v>
      </c>
      <c r="H177" s="29">
        <v>16</v>
      </c>
      <c r="I177" s="44">
        <v>12</v>
      </c>
      <c r="J177" s="73"/>
      <c r="K177" s="74"/>
      <c r="L177" s="43">
        <f t="shared" si="27"/>
        <v>35</v>
      </c>
      <c r="M177" s="29">
        <f t="shared" si="27"/>
        <v>41</v>
      </c>
      <c r="N177" s="30">
        <f t="shared" si="28"/>
        <v>76</v>
      </c>
      <c r="O177" s="89" t="s">
        <v>174</v>
      </c>
      <c r="P177" s="32"/>
      <c r="Q177" s="27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ht="12.75">
      <c r="A178" s="46" t="s">
        <v>32</v>
      </c>
      <c r="B178" s="34"/>
      <c r="C178" s="32"/>
      <c r="D178" s="26" t="s">
        <v>175</v>
      </c>
      <c r="E178" s="32"/>
      <c r="F178" s="32"/>
      <c r="G178" s="32"/>
      <c r="H178" s="32"/>
      <c r="I178" s="32"/>
      <c r="J178" s="73"/>
      <c r="K178" s="74"/>
      <c r="L178" s="32"/>
      <c r="M178" s="32"/>
      <c r="N178" s="27"/>
      <c r="O178" s="40">
        <v>27</v>
      </c>
      <c r="P178" s="22">
        <v>26</v>
      </c>
      <c r="Q178" s="27">
        <f>O178+P178</f>
        <v>53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ht="12.75">
      <c r="A179" s="21" t="s">
        <v>176</v>
      </c>
      <c r="B179" s="36"/>
      <c r="C179" s="36"/>
      <c r="D179" s="36"/>
      <c r="E179" s="36">
        <v>2</v>
      </c>
      <c r="F179" s="36">
        <v>1</v>
      </c>
      <c r="G179" s="36">
        <v>3</v>
      </c>
      <c r="H179" s="36">
        <v>5</v>
      </c>
      <c r="I179" s="65">
        <v>8</v>
      </c>
      <c r="J179" s="73"/>
      <c r="K179" s="74"/>
      <c r="L179" s="75">
        <f aca="true" t="shared" si="29" ref="L179:M191">B179+D179+F179+H179+J179</f>
        <v>6</v>
      </c>
      <c r="M179" s="36">
        <f t="shared" si="29"/>
        <v>13</v>
      </c>
      <c r="N179" s="37">
        <f aca="true" t="shared" si="30" ref="N179:N191">L179+M179</f>
        <v>19</v>
      </c>
      <c r="O179" s="25"/>
      <c r="P179" s="26" t="s">
        <v>19</v>
      </c>
      <c r="Q179" s="27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ht="12.75">
      <c r="A180" s="21" t="s">
        <v>177</v>
      </c>
      <c r="B180" s="22">
        <v>36</v>
      </c>
      <c r="C180" s="22">
        <v>43</v>
      </c>
      <c r="D180" s="22">
        <v>37</v>
      </c>
      <c r="E180" s="22">
        <v>64</v>
      </c>
      <c r="F180" s="22">
        <v>35</v>
      </c>
      <c r="G180" s="22">
        <v>65</v>
      </c>
      <c r="H180" s="22">
        <v>55</v>
      </c>
      <c r="I180" s="34">
        <v>98</v>
      </c>
      <c r="J180" s="73"/>
      <c r="K180" s="74"/>
      <c r="L180" s="33">
        <f t="shared" si="29"/>
        <v>163</v>
      </c>
      <c r="M180" s="22">
        <f t="shared" si="29"/>
        <v>270</v>
      </c>
      <c r="N180" s="24">
        <f t="shared" si="30"/>
        <v>433</v>
      </c>
      <c r="O180" s="25"/>
      <c r="P180" s="26" t="s">
        <v>19</v>
      </c>
      <c r="Q180" s="27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2.75">
      <c r="A181" s="21" t="s">
        <v>178</v>
      </c>
      <c r="B181" s="22">
        <v>1</v>
      </c>
      <c r="C181" s="22">
        <v>1</v>
      </c>
      <c r="D181" s="22">
        <v>3</v>
      </c>
      <c r="E181" s="22"/>
      <c r="F181" s="22">
        <v>3</v>
      </c>
      <c r="G181" s="22"/>
      <c r="H181" s="22">
        <v>3</v>
      </c>
      <c r="I181" s="34">
        <v>1</v>
      </c>
      <c r="J181" s="73"/>
      <c r="K181" s="74"/>
      <c r="L181" s="33">
        <f t="shared" si="29"/>
        <v>10</v>
      </c>
      <c r="M181" s="22">
        <f t="shared" si="29"/>
        <v>2</v>
      </c>
      <c r="N181" s="24">
        <f t="shared" si="30"/>
        <v>12</v>
      </c>
      <c r="O181" s="89" t="s">
        <v>174</v>
      </c>
      <c r="P181" s="32"/>
      <c r="Q181" s="27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ht="12.75">
      <c r="A182" s="21" t="s">
        <v>179</v>
      </c>
      <c r="B182" s="22"/>
      <c r="C182" s="22"/>
      <c r="D182" s="22">
        <v>1</v>
      </c>
      <c r="E182" s="22"/>
      <c r="F182" s="22">
        <v>1</v>
      </c>
      <c r="G182" s="22">
        <v>2</v>
      </c>
      <c r="H182" s="22">
        <v>5</v>
      </c>
      <c r="I182" s="34"/>
      <c r="J182" s="73"/>
      <c r="K182" s="74"/>
      <c r="L182" s="33">
        <f t="shared" si="29"/>
        <v>7</v>
      </c>
      <c r="M182" s="22">
        <f t="shared" si="29"/>
        <v>2</v>
      </c>
      <c r="N182" s="24">
        <f t="shared" si="30"/>
        <v>9</v>
      </c>
      <c r="O182" s="40">
        <v>29</v>
      </c>
      <c r="P182" s="22">
        <v>20</v>
      </c>
      <c r="Q182" s="24">
        <f>O182+P182</f>
        <v>49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ht="12.75">
      <c r="A183" s="21" t="s">
        <v>180</v>
      </c>
      <c r="B183" s="22">
        <v>13</v>
      </c>
      <c r="C183" s="22">
        <v>15</v>
      </c>
      <c r="D183" s="22">
        <v>19</v>
      </c>
      <c r="E183" s="22">
        <v>6</v>
      </c>
      <c r="F183" s="22">
        <v>10</v>
      </c>
      <c r="G183" s="22">
        <v>13</v>
      </c>
      <c r="H183" s="22">
        <v>13</v>
      </c>
      <c r="I183" s="34">
        <v>9</v>
      </c>
      <c r="J183" s="73"/>
      <c r="K183" s="74"/>
      <c r="L183" s="33">
        <f t="shared" si="29"/>
        <v>55</v>
      </c>
      <c r="M183" s="22">
        <f t="shared" si="29"/>
        <v>43</v>
      </c>
      <c r="N183" s="24">
        <f t="shared" si="30"/>
        <v>98</v>
      </c>
      <c r="O183" s="40">
        <f>105+14</f>
        <v>119</v>
      </c>
      <c r="P183" s="22">
        <v>51</v>
      </c>
      <c r="Q183" s="24">
        <f>O183+P183</f>
        <v>170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ht="12.75">
      <c r="A184" s="21" t="s">
        <v>181</v>
      </c>
      <c r="B184" s="22">
        <v>6</v>
      </c>
      <c r="C184" s="22">
        <v>10</v>
      </c>
      <c r="D184" s="22">
        <v>7</v>
      </c>
      <c r="E184" s="22">
        <v>24</v>
      </c>
      <c r="F184" s="22">
        <v>8</v>
      </c>
      <c r="G184" s="22">
        <v>45</v>
      </c>
      <c r="H184" s="22">
        <v>10</v>
      </c>
      <c r="I184" s="34">
        <v>45</v>
      </c>
      <c r="J184" s="73"/>
      <c r="K184" s="74"/>
      <c r="L184" s="33">
        <f>B184+D184+F184+H184+J184</f>
        <v>31</v>
      </c>
      <c r="M184" s="22">
        <f>C184+E184+G184+I184+K184</f>
        <v>124</v>
      </c>
      <c r="N184" s="24">
        <f>L184+M184</f>
        <v>155</v>
      </c>
      <c r="O184" s="25"/>
      <c r="P184" s="26" t="s">
        <v>19</v>
      </c>
      <c r="Q184" s="27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ht="12.75">
      <c r="A185" s="21" t="s">
        <v>182</v>
      </c>
      <c r="B185" s="22">
        <v>4</v>
      </c>
      <c r="C185" s="22"/>
      <c r="D185" s="22">
        <v>46</v>
      </c>
      <c r="E185" s="22">
        <v>4</v>
      </c>
      <c r="F185" s="22">
        <v>71</v>
      </c>
      <c r="G185" s="22">
        <v>10</v>
      </c>
      <c r="H185" s="22">
        <v>156</v>
      </c>
      <c r="I185" s="34">
        <v>30</v>
      </c>
      <c r="J185" s="73"/>
      <c r="K185" s="74"/>
      <c r="L185" s="33">
        <f t="shared" si="29"/>
        <v>277</v>
      </c>
      <c r="M185" s="22">
        <f t="shared" si="29"/>
        <v>44</v>
      </c>
      <c r="N185" s="24">
        <f t="shared" si="30"/>
        <v>321</v>
      </c>
      <c r="O185" s="40">
        <v>89</v>
      </c>
      <c r="P185" s="22">
        <v>26</v>
      </c>
      <c r="Q185" s="24">
        <f>O185+P185</f>
        <v>115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ht="12.75">
      <c r="A186" s="21" t="s">
        <v>183</v>
      </c>
      <c r="B186" s="22"/>
      <c r="C186" s="22"/>
      <c r="D186" s="22">
        <v>1</v>
      </c>
      <c r="E186" s="22"/>
      <c r="F186" s="22">
        <v>1</v>
      </c>
      <c r="G186" s="22">
        <v>1</v>
      </c>
      <c r="H186" s="22"/>
      <c r="I186" s="34">
        <v>1</v>
      </c>
      <c r="J186" s="73"/>
      <c r="K186" s="74"/>
      <c r="L186" s="33">
        <f t="shared" si="29"/>
        <v>2</v>
      </c>
      <c r="M186" s="22">
        <f t="shared" si="29"/>
        <v>2</v>
      </c>
      <c r="N186" s="24">
        <f t="shared" si="30"/>
        <v>4</v>
      </c>
      <c r="O186" s="89"/>
      <c r="P186" s="32" t="s">
        <v>184</v>
      </c>
      <c r="Q186" s="27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2.75">
      <c r="A187" s="21" t="s">
        <v>185</v>
      </c>
      <c r="B187" s="22">
        <v>6</v>
      </c>
      <c r="C187" s="22">
        <v>3</v>
      </c>
      <c r="D187" s="22">
        <v>6</v>
      </c>
      <c r="E187" s="22">
        <v>4</v>
      </c>
      <c r="F187" s="22">
        <v>7</v>
      </c>
      <c r="G187" s="22">
        <v>2</v>
      </c>
      <c r="H187" s="22">
        <v>14</v>
      </c>
      <c r="I187" s="34">
        <v>6</v>
      </c>
      <c r="J187" s="73"/>
      <c r="K187" s="74"/>
      <c r="L187" s="33">
        <f t="shared" si="29"/>
        <v>33</v>
      </c>
      <c r="M187" s="22">
        <f t="shared" si="29"/>
        <v>15</v>
      </c>
      <c r="N187" s="24">
        <f t="shared" si="30"/>
        <v>48</v>
      </c>
      <c r="O187" s="40">
        <v>47</v>
      </c>
      <c r="P187" s="22">
        <v>22</v>
      </c>
      <c r="Q187" s="24">
        <f>O187+P187</f>
        <v>69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2.75">
      <c r="A188" s="21" t="s">
        <v>186</v>
      </c>
      <c r="B188" s="22">
        <v>13</v>
      </c>
      <c r="C188" s="22">
        <v>21</v>
      </c>
      <c r="D188" s="22">
        <v>14</v>
      </c>
      <c r="E188" s="22">
        <v>50</v>
      </c>
      <c r="F188" s="22">
        <v>27</v>
      </c>
      <c r="G188" s="22">
        <v>49</v>
      </c>
      <c r="H188" s="22">
        <v>47</v>
      </c>
      <c r="I188" s="34">
        <v>70</v>
      </c>
      <c r="J188" s="73"/>
      <c r="K188" s="74"/>
      <c r="L188" s="33">
        <f t="shared" si="29"/>
        <v>101</v>
      </c>
      <c r="M188" s="22">
        <f t="shared" si="29"/>
        <v>190</v>
      </c>
      <c r="N188" s="24">
        <f t="shared" si="30"/>
        <v>291</v>
      </c>
      <c r="O188" s="40">
        <v>37</v>
      </c>
      <c r="P188" s="22">
        <v>86</v>
      </c>
      <c r="Q188" s="24">
        <f>O188+P188</f>
        <v>123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ht="12.75">
      <c r="A189" s="21" t="s">
        <v>187</v>
      </c>
      <c r="B189" s="22">
        <v>2</v>
      </c>
      <c r="C189" s="22">
        <v>1</v>
      </c>
      <c r="D189" s="22">
        <v>2</v>
      </c>
      <c r="E189" s="22">
        <v>2</v>
      </c>
      <c r="F189" s="22">
        <v>5</v>
      </c>
      <c r="G189" s="22">
        <v>2</v>
      </c>
      <c r="H189" s="22">
        <v>4</v>
      </c>
      <c r="I189" s="34">
        <v>6</v>
      </c>
      <c r="J189" s="73"/>
      <c r="K189" s="74"/>
      <c r="L189" s="33">
        <f t="shared" si="29"/>
        <v>13</v>
      </c>
      <c r="M189" s="22">
        <f t="shared" si="29"/>
        <v>11</v>
      </c>
      <c r="N189" s="24">
        <f t="shared" si="30"/>
        <v>24</v>
      </c>
      <c r="O189" s="25"/>
      <c r="P189" s="26" t="s">
        <v>19</v>
      </c>
      <c r="Q189" s="27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2.75">
      <c r="A190" s="21" t="s">
        <v>188</v>
      </c>
      <c r="B190" s="22"/>
      <c r="C190" s="22">
        <v>1</v>
      </c>
      <c r="D190" s="22"/>
      <c r="E190" s="22">
        <v>1</v>
      </c>
      <c r="F190" s="22">
        <v>1</v>
      </c>
      <c r="G190" s="22">
        <v>2</v>
      </c>
      <c r="H190" s="22">
        <v>1</v>
      </c>
      <c r="I190" s="34">
        <v>3</v>
      </c>
      <c r="J190" s="73"/>
      <c r="K190" s="74"/>
      <c r="L190" s="33">
        <f t="shared" si="29"/>
        <v>2</v>
      </c>
      <c r="M190" s="22">
        <f t="shared" si="29"/>
        <v>7</v>
      </c>
      <c r="N190" s="24">
        <f t="shared" si="30"/>
        <v>9</v>
      </c>
      <c r="O190" s="25"/>
      <c r="P190" s="26" t="s">
        <v>19</v>
      </c>
      <c r="Q190" s="27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ht="12.75">
      <c r="A191" s="21" t="s">
        <v>189</v>
      </c>
      <c r="B191" s="22"/>
      <c r="C191" s="22">
        <v>6</v>
      </c>
      <c r="D191" s="22">
        <v>5</v>
      </c>
      <c r="E191" s="22">
        <v>9</v>
      </c>
      <c r="F191" s="22">
        <v>4</v>
      </c>
      <c r="G191" s="22">
        <v>5</v>
      </c>
      <c r="H191" s="22">
        <v>9</v>
      </c>
      <c r="I191" s="34">
        <v>24</v>
      </c>
      <c r="J191" s="73"/>
      <c r="K191" s="74"/>
      <c r="L191" s="33">
        <f t="shared" si="29"/>
        <v>18</v>
      </c>
      <c r="M191" s="22">
        <f t="shared" si="29"/>
        <v>44</v>
      </c>
      <c r="N191" s="24">
        <f t="shared" si="30"/>
        <v>62</v>
      </c>
      <c r="O191" s="25"/>
      <c r="P191" s="26" t="s">
        <v>19</v>
      </c>
      <c r="Q191" s="27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ht="12.75">
      <c r="A192" s="21" t="s">
        <v>190</v>
      </c>
      <c r="B192" s="34"/>
      <c r="C192" s="26" t="s">
        <v>25</v>
      </c>
      <c r="D192" s="32"/>
      <c r="E192" s="32"/>
      <c r="F192" s="32"/>
      <c r="G192" s="32"/>
      <c r="H192" s="32"/>
      <c r="I192" s="32"/>
      <c r="J192" s="73"/>
      <c r="K192" s="74"/>
      <c r="L192" s="32"/>
      <c r="M192" s="32"/>
      <c r="N192" s="27"/>
      <c r="O192" s="40">
        <v>21</v>
      </c>
      <c r="P192" s="22">
        <v>14</v>
      </c>
      <c r="Q192" s="24">
        <f>O192+P192</f>
        <v>35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ht="12.75">
      <c r="A193" s="21" t="s">
        <v>191</v>
      </c>
      <c r="B193" s="22"/>
      <c r="C193" s="22">
        <v>1</v>
      </c>
      <c r="D193" s="22"/>
      <c r="E193" s="22">
        <v>2</v>
      </c>
      <c r="F193" s="22">
        <v>2</v>
      </c>
      <c r="G193" s="22">
        <v>1</v>
      </c>
      <c r="H193" s="22">
        <v>7</v>
      </c>
      <c r="I193" s="34">
        <v>3</v>
      </c>
      <c r="J193" s="73"/>
      <c r="K193" s="74"/>
      <c r="L193" s="33">
        <f aca="true" t="shared" si="31" ref="L193:M207">B193+D193+F193+H193+J193</f>
        <v>9</v>
      </c>
      <c r="M193" s="22">
        <f t="shared" si="31"/>
        <v>7</v>
      </c>
      <c r="N193" s="24">
        <f aca="true" t="shared" si="32" ref="N193:N202">L193+M193</f>
        <v>16</v>
      </c>
      <c r="O193" s="89"/>
      <c r="P193" s="32" t="s">
        <v>184</v>
      </c>
      <c r="Q193" s="27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ht="12.75">
      <c r="A194" s="21" t="s">
        <v>192</v>
      </c>
      <c r="B194" s="22">
        <v>26</v>
      </c>
      <c r="C194" s="22">
        <v>41</v>
      </c>
      <c r="D194" s="22">
        <v>4</v>
      </c>
      <c r="E194" s="22">
        <v>4</v>
      </c>
      <c r="F194" s="22">
        <v>1</v>
      </c>
      <c r="G194" s="22">
        <v>3</v>
      </c>
      <c r="H194" s="22"/>
      <c r="I194" s="34"/>
      <c r="J194" s="73"/>
      <c r="K194" s="74"/>
      <c r="L194" s="33">
        <f t="shared" si="31"/>
        <v>31</v>
      </c>
      <c r="M194" s="22">
        <f t="shared" si="31"/>
        <v>48</v>
      </c>
      <c r="N194" s="24">
        <f t="shared" si="32"/>
        <v>79</v>
      </c>
      <c r="O194" s="25"/>
      <c r="P194" s="26" t="s">
        <v>19</v>
      </c>
      <c r="Q194" s="27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2.75">
      <c r="A195" s="21" t="s">
        <v>193</v>
      </c>
      <c r="B195" s="22">
        <v>1</v>
      </c>
      <c r="C195" s="22">
        <v>1</v>
      </c>
      <c r="D195" s="22">
        <v>2</v>
      </c>
      <c r="E195" s="22"/>
      <c r="F195" s="22"/>
      <c r="G195" s="22"/>
      <c r="H195" s="22">
        <v>1</v>
      </c>
      <c r="I195" s="34">
        <v>4</v>
      </c>
      <c r="J195" s="73"/>
      <c r="K195" s="74"/>
      <c r="L195" s="33">
        <f t="shared" si="31"/>
        <v>4</v>
      </c>
      <c r="M195" s="22">
        <f t="shared" si="31"/>
        <v>5</v>
      </c>
      <c r="N195" s="24">
        <f t="shared" si="32"/>
        <v>9</v>
      </c>
      <c r="O195" s="25"/>
      <c r="P195" s="26" t="s">
        <v>19</v>
      </c>
      <c r="Q195" s="27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2.75">
      <c r="A196" s="21" t="s">
        <v>194</v>
      </c>
      <c r="B196" s="22">
        <v>28</v>
      </c>
      <c r="C196" s="22">
        <v>11</v>
      </c>
      <c r="D196" s="22">
        <v>19</v>
      </c>
      <c r="E196" s="22">
        <v>10</v>
      </c>
      <c r="F196" s="22">
        <v>54</v>
      </c>
      <c r="G196" s="22">
        <v>16</v>
      </c>
      <c r="H196" s="22">
        <v>71</v>
      </c>
      <c r="I196" s="34">
        <v>29</v>
      </c>
      <c r="J196" s="73"/>
      <c r="K196" s="74"/>
      <c r="L196" s="33">
        <f t="shared" si="31"/>
        <v>172</v>
      </c>
      <c r="M196" s="22">
        <f t="shared" si="31"/>
        <v>66</v>
      </c>
      <c r="N196" s="24">
        <f t="shared" si="32"/>
        <v>238</v>
      </c>
      <c r="O196" s="40">
        <v>25</v>
      </c>
      <c r="P196" s="22">
        <v>13</v>
      </c>
      <c r="Q196" s="24">
        <f>O196+P196</f>
        <v>38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ht="12.75">
      <c r="A197" s="21" t="s">
        <v>195</v>
      </c>
      <c r="B197" s="22"/>
      <c r="C197" s="22"/>
      <c r="D197" s="22"/>
      <c r="E197" s="22"/>
      <c r="F197" s="22"/>
      <c r="G197" s="22">
        <v>2</v>
      </c>
      <c r="H197" s="22"/>
      <c r="I197" s="34">
        <v>1</v>
      </c>
      <c r="J197" s="73"/>
      <c r="K197" s="74"/>
      <c r="L197" s="33">
        <f t="shared" si="31"/>
        <v>0</v>
      </c>
      <c r="M197" s="22">
        <f t="shared" si="31"/>
        <v>3</v>
      </c>
      <c r="N197" s="24">
        <f t="shared" si="32"/>
        <v>3</v>
      </c>
      <c r="O197" s="25"/>
      <c r="P197" s="26" t="s">
        <v>19</v>
      </c>
      <c r="Q197" s="27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ht="12.75">
      <c r="A198" s="21" t="s">
        <v>196</v>
      </c>
      <c r="B198" s="22">
        <v>1</v>
      </c>
      <c r="C198" s="22"/>
      <c r="D198" s="22"/>
      <c r="E198" s="22">
        <v>6</v>
      </c>
      <c r="F198" s="22">
        <v>19</v>
      </c>
      <c r="G198" s="22">
        <v>51</v>
      </c>
      <c r="H198" s="22">
        <v>51</v>
      </c>
      <c r="I198" s="34">
        <v>79</v>
      </c>
      <c r="J198" s="73"/>
      <c r="K198" s="74"/>
      <c r="L198" s="33">
        <f t="shared" si="31"/>
        <v>71</v>
      </c>
      <c r="M198" s="22">
        <f t="shared" si="31"/>
        <v>136</v>
      </c>
      <c r="N198" s="24">
        <f t="shared" si="32"/>
        <v>207</v>
      </c>
      <c r="O198" s="40">
        <v>13</v>
      </c>
      <c r="P198" s="22">
        <v>16</v>
      </c>
      <c r="Q198" s="24">
        <f>O198+P198</f>
        <v>29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ht="12.75">
      <c r="A199" s="21" t="s">
        <v>197</v>
      </c>
      <c r="B199" s="22"/>
      <c r="C199" s="22"/>
      <c r="D199" s="22">
        <v>1</v>
      </c>
      <c r="E199" s="22"/>
      <c r="F199" s="22">
        <v>8</v>
      </c>
      <c r="G199" s="22">
        <v>13</v>
      </c>
      <c r="H199" s="22">
        <v>60</v>
      </c>
      <c r="I199" s="34">
        <v>69</v>
      </c>
      <c r="J199" s="73"/>
      <c r="K199" s="74"/>
      <c r="L199" s="33">
        <f t="shared" si="31"/>
        <v>69</v>
      </c>
      <c r="M199" s="22">
        <f t="shared" si="31"/>
        <v>82</v>
      </c>
      <c r="N199" s="24">
        <f t="shared" si="32"/>
        <v>151</v>
      </c>
      <c r="O199" s="25"/>
      <c r="P199" s="26" t="s">
        <v>19</v>
      </c>
      <c r="Q199" s="27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2.75">
      <c r="A200" s="21" t="s">
        <v>198</v>
      </c>
      <c r="B200" s="22"/>
      <c r="C200" s="22">
        <v>1</v>
      </c>
      <c r="D200" s="22"/>
      <c r="E200" s="22">
        <v>2</v>
      </c>
      <c r="F200" s="22">
        <v>2</v>
      </c>
      <c r="G200" s="22">
        <v>1</v>
      </c>
      <c r="H200" s="22"/>
      <c r="I200" s="34">
        <v>5</v>
      </c>
      <c r="J200" s="73"/>
      <c r="K200" s="74"/>
      <c r="L200" s="33">
        <f t="shared" si="31"/>
        <v>2</v>
      </c>
      <c r="M200" s="22">
        <f t="shared" si="31"/>
        <v>9</v>
      </c>
      <c r="N200" s="24">
        <f t="shared" si="32"/>
        <v>11</v>
      </c>
      <c r="O200" s="25"/>
      <c r="P200" s="26" t="s">
        <v>19</v>
      </c>
      <c r="Q200" s="27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ht="12.75">
      <c r="A201" s="21" t="s">
        <v>199</v>
      </c>
      <c r="B201" s="22">
        <v>6</v>
      </c>
      <c r="C201" s="22">
        <v>8</v>
      </c>
      <c r="D201" s="22">
        <v>11</v>
      </c>
      <c r="E201" s="22">
        <v>8</v>
      </c>
      <c r="F201" s="22">
        <v>21</v>
      </c>
      <c r="G201" s="22">
        <v>8</v>
      </c>
      <c r="H201" s="22">
        <v>29</v>
      </c>
      <c r="I201" s="34">
        <v>23</v>
      </c>
      <c r="J201" s="73"/>
      <c r="K201" s="74"/>
      <c r="L201" s="33">
        <f t="shared" si="31"/>
        <v>67</v>
      </c>
      <c r="M201" s="22">
        <f t="shared" si="31"/>
        <v>47</v>
      </c>
      <c r="N201" s="24">
        <f t="shared" si="32"/>
        <v>114</v>
      </c>
      <c r="O201" s="40">
        <v>41</v>
      </c>
      <c r="P201" s="22">
        <v>17</v>
      </c>
      <c r="Q201" s="24">
        <f>O201+P201</f>
        <v>58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2.75">
      <c r="A202" s="21" t="s">
        <v>200</v>
      </c>
      <c r="B202" s="22">
        <v>19</v>
      </c>
      <c r="C202" s="22">
        <v>16</v>
      </c>
      <c r="D202" s="22">
        <v>19</v>
      </c>
      <c r="E202" s="22">
        <v>13</v>
      </c>
      <c r="F202" s="22">
        <v>19</v>
      </c>
      <c r="G202" s="22">
        <v>4</v>
      </c>
      <c r="H202" s="22">
        <v>18</v>
      </c>
      <c r="I202" s="34">
        <v>11</v>
      </c>
      <c r="J202" s="73"/>
      <c r="K202" s="74"/>
      <c r="L202" s="33">
        <f t="shared" si="31"/>
        <v>75</v>
      </c>
      <c r="M202" s="22">
        <f t="shared" si="31"/>
        <v>44</v>
      </c>
      <c r="N202" s="24">
        <f t="shared" si="32"/>
        <v>119</v>
      </c>
      <c r="O202" s="89"/>
      <c r="P202" s="32" t="s">
        <v>184</v>
      </c>
      <c r="Q202" s="27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ht="12.75">
      <c r="A203" s="21" t="s">
        <v>201</v>
      </c>
      <c r="B203" s="22">
        <v>6</v>
      </c>
      <c r="C203" s="22">
        <v>8</v>
      </c>
      <c r="D203" s="22">
        <v>7</v>
      </c>
      <c r="E203" s="22">
        <v>3</v>
      </c>
      <c r="F203" s="22">
        <v>6</v>
      </c>
      <c r="G203" s="22">
        <v>11</v>
      </c>
      <c r="H203" s="22">
        <v>8</v>
      </c>
      <c r="I203" s="34">
        <v>26</v>
      </c>
      <c r="J203" s="73"/>
      <c r="K203" s="74"/>
      <c r="L203" s="33">
        <f t="shared" si="31"/>
        <v>27</v>
      </c>
      <c r="M203" s="22">
        <f t="shared" si="31"/>
        <v>48</v>
      </c>
      <c r="N203" s="24">
        <f>L203+M203</f>
        <v>75</v>
      </c>
      <c r="O203" s="25"/>
      <c r="P203" s="26" t="s">
        <v>19</v>
      </c>
      <c r="Q203" s="27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2.75">
      <c r="A204" s="21" t="s">
        <v>202</v>
      </c>
      <c r="B204" s="22"/>
      <c r="C204" s="22">
        <v>2</v>
      </c>
      <c r="D204" s="22"/>
      <c r="E204" s="22">
        <v>2</v>
      </c>
      <c r="F204" s="22">
        <v>2</v>
      </c>
      <c r="G204" s="22">
        <v>2</v>
      </c>
      <c r="H204" s="22">
        <v>4</v>
      </c>
      <c r="I204" s="34">
        <v>7</v>
      </c>
      <c r="J204" s="73"/>
      <c r="K204" s="74"/>
      <c r="L204" s="33">
        <f t="shared" si="31"/>
        <v>6</v>
      </c>
      <c r="M204" s="22">
        <f t="shared" si="31"/>
        <v>13</v>
      </c>
      <c r="N204" s="24">
        <f>L204+M204</f>
        <v>19</v>
      </c>
      <c r="O204" s="25"/>
      <c r="P204" s="26" t="s">
        <v>19</v>
      </c>
      <c r="Q204" s="27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ht="12.75">
      <c r="A205" s="21" t="s">
        <v>203</v>
      </c>
      <c r="B205" s="22">
        <v>3</v>
      </c>
      <c r="C205" s="22">
        <v>5</v>
      </c>
      <c r="D205" s="22">
        <v>5</v>
      </c>
      <c r="E205" s="22">
        <v>9</v>
      </c>
      <c r="F205" s="22">
        <v>6</v>
      </c>
      <c r="G205" s="22">
        <v>10</v>
      </c>
      <c r="H205" s="22">
        <v>5</v>
      </c>
      <c r="I205" s="34">
        <v>11</v>
      </c>
      <c r="J205" s="73"/>
      <c r="K205" s="74"/>
      <c r="L205" s="33">
        <f t="shared" si="31"/>
        <v>19</v>
      </c>
      <c r="M205" s="22">
        <f t="shared" si="31"/>
        <v>35</v>
      </c>
      <c r="N205" s="24">
        <f>L205+M205</f>
        <v>54</v>
      </c>
      <c r="O205" s="25"/>
      <c r="P205" s="26" t="s">
        <v>19</v>
      </c>
      <c r="Q205" s="2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2.75">
      <c r="A206" s="21" t="s">
        <v>204</v>
      </c>
      <c r="B206" s="22">
        <v>6</v>
      </c>
      <c r="C206" s="22">
        <v>1</v>
      </c>
      <c r="D206" s="22">
        <v>3</v>
      </c>
      <c r="E206" s="22">
        <v>1</v>
      </c>
      <c r="F206" s="22">
        <v>4</v>
      </c>
      <c r="G206" s="22">
        <v>3</v>
      </c>
      <c r="H206" s="22">
        <v>9</v>
      </c>
      <c r="I206" s="34">
        <v>5</v>
      </c>
      <c r="J206" s="73"/>
      <c r="K206" s="74"/>
      <c r="L206" s="33">
        <f t="shared" si="31"/>
        <v>22</v>
      </c>
      <c r="M206" s="22">
        <f t="shared" si="31"/>
        <v>10</v>
      </c>
      <c r="N206" s="24">
        <f>L206+M206</f>
        <v>32</v>
      </c>
      <c r="O206" s="25"/>
      <c r="P206" s="26" t="s">
        <v>19</v>
      </c>
      <c r="Q206" s="27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ht="12.75">
      <c r="A207" s="28" t="s">
        <v>205</v>
      </c>
      <c r="B207" s="29">
        <v>9</v>
      </c>
      <c r="C207" s="29">
        <v>2</v>
      </c>
      <c r="D207" s="29">
        <v>8</v>
      </c>
      <c r="E207" s="29">
        <v>2</v>
      </c>
      <c r="F207" s="29">
        <v>11</v>
      </c>
      <c r="G207" s="29">
        <v>2</v>
      </c>
      <c r="H207" s="29">
        <v>13</v>
      </c>
      <c r="I207" s="44">
        <v>5</v>
      </c>
      <c r="J207" s="73"/>
      <c r="K207" s="74"/>
      <c r="L207" s="43">
        <f t="shared" si="31"/>
        <v>41</v>
      </c>
      <c r="M207" s="29">
        <f t="shared" si="31"/>
        <v>11</v>
      </c>
      <c r="N207" s="30">
        <f>L207+M207</f>
        <v>52</v>
      </c>
      <c r="O207" s="89" t="s">
        <v>206</v>
      </c>
      <c r="P207" s="32"/>
      <c r="Q207" s="27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ht="12.75">
      <c r="A208" s="31" t="s">
        <v>207</v>
      </c>
      <c r="B208" s="32"/>
      <c r="C208" s="26" t="s">
        <v>25</v>
      </c>
      <c r="D208" s="32"/>
      <c r="E208" s="32"/>
      <c r="F208" s="32"/>
      <c r="G208" s="32"/>
      <c r="H208" s="32"/>
      <c r="I208" s="32"/>
      <c r="J208" s="73"/>
      <c r="K208" s="74"/>
      <c r="L208" s="32"/>
      <c r="M208" s="32"/>
      <c r="N208" s="27"/>
      <c r="O208" s="40">
        <v>53</v>
      </c>
      <c r="P208" s="22">
        <v>9</v>
      </c>
      <c r="Q208" s="24">
        <f>O208+P208</f>
        <v>62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ht="13.5" thickBot="1">
      <c r="A209" s="113" t="s">
        <v>208</v>
      </c>
      <c r="B209" s="114">
        <v>28</v>
      </c>
      <c r="C209" s="114">
        <v>22</v>
      </c>
      <c r="D209" s="114">
        <v>48</v>
      </c>
      <c r="E209" s="114">
        <v>31</v>
      </c>
      <c r="F209" s="114">
        <v>57</v>
      </c>
      <c r="G209" s="114">
        <v>30</v>
      </c>
      <c r="H209" s="114">
        <v>47</v>
      </c>
      <c r="I209" s="77">
        <v>28</v>
      </c>
      <c r="J209" s="77"/>
      <c r="K209" s="78"/>
      <c r="L209" s="78">
        <f>B209+D209+F209+H209+J209</f>
        <v>180</v>
      </c>
      <c r="M209" s="114">
        <f>C209+E209+G209+I209+K209</f>
        <v>111</v>
      </c>
      <c r="N209" s="115">
        <f>L209+M209</f>
        <v>291</v>
      </c>
      <c r="O209" s="61">
        <v>30</v>
      </c>
      <c r="P209" s="62">
        <v>26</v>
      </c>
      <c r="Q209" s="63">
        <f>O209+P209</f>
        <v>56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1:57" ht="12.75">
      <c r="A210" s="116" t="s">
        <v>209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117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1:57" ht="12.75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1:57" ht="12.75">
      <c r="A212" s="4"/>
      <c r="B212" s="3"/>
      <c r="C212" s="3"/>
      <c r="D212" s="3"/>
      <c r="E212" s="3"/>
      <c r="F212" s="3"/>
      <c r="G212" s="3"/>
      <c r="H212" s="72"/>
      <c r="I212" s="72" t="s">
        <v>281</v>
      </c>
      <c r="J212" s="3"/>
      <c r="K212" s="3"/>
      <c r="L212" s="3"/>
      <c r="M212" s="3"/>
      <c r="N212" s="3"/>
      <c r="O212" s="3"/>
      <c r="P212" s="3"/>
      <c r="Q212" s="5" t="s">
        <v>210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3.5" thickBo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52" t="s">
        <v>285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2.75">
      <c r="A214" s="6" t="s">
        <v>165</v>
      </c>
      <c r="B214" s="156" t="s">
        <v>7</v>
      </c>
      <c r="C214" s="156"/>
      <c r="D214" s="156" t="s">
        <v>8</v>
      </c>
      <c r="E214" s="156"/>
      <c r="F214" s="156" t="s">
        <v>9</v>
      </c>
      <c r="G214" s="156"/>
      <c r="H214" s="156" t="s">
        <v>10</v>
      </c>
      <c r="I214" s="156"/>
      <c r="J214" s="156" t="s">
        <v>11</v>
      </c>
      <c r="K214" s="156"/>
      <c r="L214" s="156" t="s">
        <v>12</v>
      </c>
      <c r="M214" s="156"/>
      <c r="N214" s="157"/>
      <c r="O214" s="158" t="s">
        <v>13</v>
      </c>
      <c r="P214" s="156"/>
      <c r="Q214" s="157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3.5" thickBot="1">
      <c r="A215" s="7" t="s">
        <v>211</v>
      </c>
      <c r="B215" s="8" t="s">
        <v>15</v>
      </c>
      <c r="C215" s="8" t="s">
        <v>16</v>
      </c>
      <c r="D215" s="8" t="s">
        <v>15</v>
      </c>
      <c r="E215" s="8" t="s">
        <v>16</v>
      </c>
      <c r="F215" s="8" t="s">
        <v>15</v>
      </c>
      <c r="G215" s="8" t="s">
        <v>16</v>
      </c>
      <c r="H215" s="8" t="s">
        <v>15</v>
      </c>
      <c r="I215" s="8" t="s">
        <v>16</v>
      </c>
      <c r="J215" s="9" t="s">
        <v>15</v>
      </c>
      <c r="K215" s="9" t="s">
        <v>16</v>
      </c>
      <c r="L215" s="8" t="s">
        <v>15</v>
      </c>
      <c r="M215" s="8" t="s">
        <v>16</v>
      </c>
      <c r="N215" s="10" t="s">
        <v>17</v>
      </c>
      <c r="O215" s="11" t="s">
        <v>15</v>
      </c>
      <c r="P215" s="8" t="s">
        <v>16</v>
      </c>
      <c r="Q215" s="10" t="s">
        <v>17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2.75">
      <c r="A216" s="12" t="s">
        <v>212</v>
      </c>
      <c r="B216" s="16">
        <v>11</v>
      </c>
      <c r="C216" s="16">
        <v>37</v>
      </c>
      <c r="D216" s="16">
        <v>32</v>
      </c>
      <c r="E216" s="16">
        <v>40</v>
      </c>
      <c r="F216" s="16">
        <v>24</v>
      </c>
      <c r="G216" s="16">
        <v>19</v>
      </c>
      <c r="H216" s="16">
        <v>8</v>
      </c>
      <c r="I216" s="13">
        <v>6</v>
      </c>
      <c r="J216" s="118"/>
      <c r="K216" s="109"/>
      <c r="L216" s="15">
        <f aca="true" t="shared" si="33" ref="L216:M233">B216+D216+F216+H216+J216</f>
        <v>75</v>
      </c>
      <c r="M216" s="16">
        <f t="shared" si="33"/>
        <v>102</v>
      </c>
      <c r="N216" s="13">
        <f aca="true" t="shared" si="34" ref="N216:N233">L216+M216</f>
        <v>177</v>
      </c>
      <c r="O216" s="97"/>
      <c r="P216" s="98" t="s">
        <v>19</v>
      </c>
      <c r="Q216" s="99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ht="12.75">
      <c r="A217" s="21" t="s">
        <v>213</v>
      </c>
      <c r="B217" s="22">
        <v>2</v>
      </c>
      <c r="C217" s="22">
        <v>4</v>
      </c>
      <c r="D217" s="22">
        <v>2</v>
      </c>
      <c r="E217" s="22">
        <v>5</v>
      </c>
      <c r="F217" s="22"/>
      <c r="G217" s="22">
        <v>2</v>
      </c>
      <c r="H217" s="22">
        <v>1</v>
      </c>
      <c r="I217" s="34">
        <v>2</v>
      </c>
      <c r="J217" s="73"/>
      <c r="K217" s="74"/>
      <c r="L217" s="33">
        <f t="shared" si="33"/>
        <v>5</v>
      </c>
      <c r="M217" s="22">
        <f t="shared" si="33"/>
        <v>13</v>
      </c>
      <c r="N217" s="34">
        <f t="shared" si="34"/>
        <v>18</v>
      </c>
      <c r="O217" s="102"/>
      <c r="P217" s="103" t="s">
        <v>19</v>
      </c>
      <c r="Q217" s="10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ht="12.75">
      <c r="A218" s="21" t="s">
        <v>214</v>
      </c>
      <c r="B218" s="22">
        <v>89</v>
      </c>
      <c r="C218" s="22">
        <v>9</v>
      </c>
      <c r="D218" s="22">
        <v>53</v>
      </c>
      <c r="E218" s="22">
        <v>5</v>
      </c>
      <c r="F218" s="22">
        <v>34</v>
      </c>
      <c r="G218" s="22">
        <v>3</v>
      </c>
      <c r="H218" s="22">
        <v>14</v>
      </c>
      <c r="I218" s="34">
        <v>1</v>
      </c>
      <c r="J218" s="73"/>
      <c r="K218" s="74"/>
      <c r="L218" s="33">
        <f>B218+D218+F218+H218+J218</f>
        <v>190</v>
      </c>
      <c r="M218" s="22">
        <f>C218+E218+G218+I218+K218</f>
        <v>18</v>
      </c>
      <c r="N218" s="34">
        <f>L218+M218</f>
        <v>208</v>
      </c>
      <c r="O218" s="102"/>
      <c r="P218" s="103" t="s">
        <v>19</v>
      </c>
      <c r="Q218" s="10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2.75">
      <c r="A219" s="21" t="s">
        <v>215</v>
      </c>
      <c r="B219" s="22">
        <v>38</v>
      </c>
      <c r="C219" s="22">
        <v>58</v>
      </c>
      <c r="D219" s="22">
        <v>47</v>
      </c>
      <c r="E219" s="22">
        <v>94</v>
      </c>
      <c r="F219" s="22">
        <v>47</v>
      </c>
      <c r="G219" s="22">
        <v>41</v>
      </c>
      <c r="H219" s="22">
        <v>12</v>
      </c>
      <c r="I219" s="34">
        <v>13</v>
      </c>
      <c r="J219" s="73"/>
      <c r="K219" s="74"/>
      <c r="L219" s="33">
        <f t="shared" si="33"/>
        <v>144</v>
      </c>
      <c r="M219" s="22">
        <f t="shared" si="33"/>
        <v>206</v>
      </c>
      <c r="N219" s="34">
        <f t="shared" si="34"/>
        <v>350</v>
      </c>
      <c r="O219" s="102"/>
      <c r="P219" s="103" t="s">
        <v>19</v>
      </c>
      <c r="Q219" s="10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2.75">
      <c r="A220" s="21" t="s">
        <v>216</v>
      </c>
      <c r="B220" s="22">
        <v>15</v>
      </c>
      <c r="C220" s="22">
        <v>23</v>
      </c>
      <c r="D220" s="22">
        <v>5</v>
      </c>
      <c r="E220" s="22">
        <v>6</v>
      </c>
      <c r="F220" s="22">
        <v>1</v>
      </c>
      <c r="G220" s="22">
        <v>2</v>
      </c>
      <c r="H220" s="22">
        <v>4</v>
      </c>
      <c r="I220" s="34"/>
      <c r="J220" s="73"/>
      <c r="K220" s="74"/>
      <c r="L220" s="33">
        <f t="shared" si="33"/>
        <v>25</v>
      </c>
      <c r="M220" s="22">
        <f t="shared" si="33"/>
        <v>31</v>
      </c>
      <c r="N220" s="34">
        <f t="shared" si="34"/>
        <v>56</v>
      </c>
      <c r="O220" s="102"/>
      <c r="P220" s="103" t="s">
        <v>19</v>
      </c>
      <c r="Q220" s="10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ht="12.75">
      <c r="A221" s="21" t="s">
        <v>217</v>
      </c>
      <c r="B221" s="22">
        <v>10</v>
      </c>
      <c r="C221" s="22">
        <v>6</v>
      </c>
      <c r="D221" s="22"/>
      <c r="E221" s="22">
        <v>3</v>
      </c>
      <c r="F221" s="22">
        <v>1</v>
      </c>
      <c r="G221" s="22">
        <v>1</v>
      </c>
      <c r="H221" s="22"/>
      <c r="I221" s="34"/>
      <c r="J221" s="73"/>
      <c r="K221" s="74"/>
      <c r="L221" s="33">
        <f t="shared" si="33"/>
        <v>11</v>
      </c>
      <c r="M221" s="22">
        <f t="shared" si="33"/>
        <v>10</v>
      </c>
      <c r="N221" s="34">
        <f t="shared" si="34"/>
        <v>21</v>
      </c>
      <c r="O221" s="102"/>
      <c r="P221" s="103" t="s">
        <v>19</v>
      </c>
      <c r="Q221" s="10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ht="12.75">
      <c r="A222" s="21" t="s">
        <v>218</v>
      </c>
      <c r="B222" s="22">
        <v>15</v>
      </c>
      <c r="C222" s="22">
        <v>44</v>
      </c>
      <c r="D222" s="22">
        <v>7</v>
      </c>
      <c r="E222" s="22">
        <v>16</v>
      </c>
      <c r="F222" s="22">
        <v>2</v>
      </c>
      <c r="G222" s="22">
        <v>7</v>
      </c>
      <c r="H222" s="22">
        <v>1</v>
      </c>
      <c r="I222" s="34">
        <v>6</v>
      </c>
      <c r="J222" s="73"/>
      <c r="K222" s="74"/>
      <c r="L222" s="33">
        <f t="shared" si="33"/>
        <v>25</v>
      </c>
      <c r="M222" s="22">
        <f t="shared" si="33"/>
        <v>73</v>
      </c>
      <c r="N222" s="34">
        <f t="shared" si="34"/>
        <v>98</v>
      </c>
      <c r="O222" s="102"/>
      <c r="P222" s="103" t="s">
        <v>19</v>
      </c>
      <c r="Q222" s="10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ht="12.75">
      <c r="A223" s="21" t="s">
        <v>219</v>
      </c>
      <c r="B223" s="22">
        <v>28</v>
      </c>
      <c r="C223" s="22">
        <v>98</v>
      </c>
      <c r="D223" s="22">
        <v>42</v>
      </c>
      <c r="E223" s="22">
        <v>119</v>
      </c>
      <c r="F223" s="22">
        <v>56</v>
      </c>
      <c r="G223" s="22">
        <v>128</v>
      </c>
      <c r="H223" s="22">
        <v>71</v>
      </c>
      <c r="I223" s="34">
        <v>141</v>
      </c>
      <c r="J223" s="73"/>
      <c r="K223" s="74"/>
      <c r="L223" s="33">
        <f t="shared" si="33"/>
        <v>197</v>
      </c>
      <c r="M223" s="22">
        <f t="shared" si="33"/>
        <v>486</v>
      </c>
      <c r="N223" s="34">
        <f t="shared" si="34"/>
        <v>683</v>
      </c>
      <c r="O223" s="40">
        <v>19</v>
      </c>
      <c r="P223" s="22">
        <v>28</v>
      </c>
      <c r="Q223" s="24">
        <f>O223+P223</f>
        <v>47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ht="12.75">
      <c r="A224" s="21" t="s">
        <v>220</v>
      </c>
      <c r="B224" s="22"/>
      <c r="C224" s="22"/>
      <c r="D224" s="22">
        <v>2</v>
      </c>
      <c r="E224" s="22">
        <v>1</v>
      </c>
      <c r="F224" s="22">
        <v>1</v>
      </c>
      <c r="G224" s="22"/>
      <c r="H224" s="22">
        <v>4</v>
      </c>
      <c r="I224" s="34">
        <v>4</v>
      </c>
      <c r="J224" s="73"/>
      <c r="K224" s="74"/>
      <c r="L224" s="33">
        <f t="shared" si="33"/>
        <v>7</v>
      </c>
      <c r="M224" s="22">
        <f t="shared" si="33"/>
        <v>5</v>
      </c>
      <c r="N224" s="34">
        <f t="shared" si="34"/>
        <v>12</v>
      </c>
      <c r="O224" s="102"/>
      <c r="P224" s="103" t="s">
        <v>19</v>
      </c>
      <c r="Q224" s="10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ht="12.75">
      <c r="A225" s="21" t="s">
        <v>221</v>
      </c>
      <c r="B225" s="22"/>
      <c r="C225" s="22"/>
      <c r="D225" s="22"/>
      <c r="E225" s="22"/>
      <c r="F225" s="22"/>
      <c r="G225" s="22"/>
      <c r="H225" s="22"/>
      <c r="I225" s="34"/>
      <c r="J225" s="73"/>
      <c r="K225" s="74"/>
      <c r="L225" s="33">
        <f t="shared" si="33"/>
        <v>0</v>
      </c>
      <c r="M225" s="22">
        <f t="shared" si="33"/>
        <v>0</v>
      </c>
      <c r="N225" s="34">
        <f t="shared" si="34"/>
        <v>0</v>
      </c>
      <c r="O225" s="102"/>
      <c r="P225" s="103" t="s">
        <v>19</v>
      </c>
      <c r="Q225" s="10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ht="12.75">
      <c r="A226" s="21" t="s">
        <v>222</v>
      </c>
      <c r="B226" s="22">
        <v>1</v>
      </c>
      <c r="C226" s="22"/>
      <c r="D226" s="22"/>
      <c r="E226" s="22">
        <v>4</v>
      </c>
      <c r="F226" s="22">
        <v>1</v>
      </c>
      <c r="G226" s="22">
        <v>3</v>
      </c>
      <c r="H226" s="22"/>
      <c r="I226" s="34">
        <v>1</v>
      </c>
      <c r="J226" s="73"/>
      <c r="K226" s="74"/>
      <c r="L226" s="33">
        <f>B226+D226+F226+H226+J226</f>
        <v>2</v>
      </c>
      <c r="M226" s="22">
        <f>C226+E226+G226+I226+K226</f>
        <v>8</v>
      </c>
      <c r="N226" s="34">
        <f>L226+M226</f>
        <v>10</v>
      </c>
      <c r="O226" s="102"/>
      <c r="P226" s="103" t="s">
        <v>19</v>
      </c>
      <c r="Q226" s="10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2.75">
      <c r="A227" s="21" t="s">
        <v>223</v>
      </c>
      <c r="B227" s="22">
        <v>8</v>
      </c>
      <c r="C227" s="22">
        <v>12</v>
      </c>
      <c r="D227" s="22">
        <v>20</v>
      </c>
      <c r="E227" s="22">
        <v>40</v>
      </c>
      <c r="F227" s="22">
        <v>41</v>
      </c>
      <c r="G227" s="22">
        <v>42</v>
      </c>
      <c r="H227" s="22">
        <v>49</v>
      </c>
      <c r="I227" s="34">
        <v>46</v>
      </c>
      <c r="J227" s="73"/>
      <c r="K227" s="74"/>
      <c r="L227" s="33">
        <f t="shared" si="33"/>
        <v>118</v>
      </c>
      <c r="M227" s="22">
        <f t="shared" si="33"/>
        <v>140</v>
      </c>
      <c r="N227" s="34">
        <f t="shared" si="34"/>
        <v>258</v>
      </c>
      <c r="O227" s="40">
        <v>18</v>
      </c>
      <c r="P227" s="22">
        <v>29</v>
      </c>
      <c r="Q227" s="24">
        <f>O227+P227</f>
        <v>47</v>
      </c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ht="12.75">
      <c r="A228" s="21" t="s">
        <v>224</v>
      </c>
      <c r="B228" s="22">
        <v>2</v>
      </c>
      <c r="C228" s="22">
        <v>8</v>
      </c>
      <c r="D228" s="22">
        <v>3</v>
      </c>
      <c r="E228" s="22">
        <v>16</v>
      </c>
      <c r="F228" s="22">
        <v>1</v>
      </c>
      <c r="G228" s="22">
        <v>11</v>
      </c>
      <c r="H228" s="22">
        <v>8</v>
      </c>
      <c r="I228" s="34">
        <v>13</v>
      </c>
      <c r="J228" s="73"/>
      <c r="K228" s="74"/>
      <c r="L228" s="33">
        <f t="shared" si="33"/>
        <v>14</v>
      </c>
      <c r="M228" s="22">
        <f t="shared" si="33"/>
        <v>48</v>
      </c>
      <c r="N228" s="34">
        <f t="shared" si="34"/>
        <v>62</v>
      </c>
      <c r="O228" s="102"/>
      <c r="P228" s="103" t="s">
        <v>19</v>
      </c>
      <c r="Q228" s="10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ht="12.75">
      <c r="A229" s="21" t="s">
        <v>225</v>
      </c>
      <c r="B229" s="22">
        <v>1</v>
      </c>
      <c r="C229" s="22">
        <v>2</v>
      </c>
      <c r="D229" s="22"/>
      <c r="E229" s="22">
        <v>1</v>
      </c>
      <c r="F229" s="22">
        <v>5</v>
      </c>
      <c r="G229" s="22">
        <v>5</v>
      </c>
      <c r="H229" s="22">
        <v>5</v>
      </c>
      <c r="I229" s="34">
        <v>8</v>
      </c>
      <c r="J229" s="73"/>
      <c r="K229" s="74"/>
      <c r="L229" s="33">
        <f t="shared" si="33"/>
        <v>11</v>
      </c>
      <c r="M229" s="22">
        <f t="shared" si="33"/>
        <v>16</v>
      </c>
      <c r="N229" s="34">
        <f t="shared" si="34"/>
        <v>27</v>
      </c>
      <c r="O229" s="102"/>
      <c r="P229" s="103" t="s">
        <v>19</v>
      </c>
      <c r="Q229" s="10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ht="12.75">
      <c r="A230" s="21" t="s">
        <v>226</v>
      </c>
      <c r="B230" s="22">
        <v>1</v>
      </c>
      <c r="C230" s="22"/>
      <c r="D230" s="22">
        <v>1</v>
      </c>
      <c r="E230" s="22">
        <v>2</v>
      </c>
      <c r="F230" s="22">
        <v>2</v>
      </c>
      <c r="G230" s="22">
        <v>3</v>
      </c>
      <c r="H230" s="22">
        <v>3</v>
      </c>
      <c r="I230" s="34">
        <v>5</v>
      </c>
      <c r="J230" s="73"/>
      <c r="K230" s="74"/>
      <c r="L230" s="33">
        <f t="shared" si="33"/>
        <v>7</v>
      </c>
      <c r="M230" s="22">
        <f t="shared" si="33"/>
        <v>10</v>
      </c>
      <c r="N230" s="34">
        <f t="shared" si="34"/>
        <v>17</v>
      </c>
      <c r="O230" s="40">
        <v>48</v>
      </c>
      <c r="P230" s="22">
        <v>75</v>
      </c>
      <c r="Q230" s="24">
        <f>O230+P230</f>
        <v>123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2.75">
      <c r="A231" s="21" t="s">
        <v>227</v>
      </c>
      <c r="B231" s="22">
        <v>3</v>
      </c>
      <c r="C231" s="22">
        <v>1</v>
      </c>
      <c r="D231" s="22"/>
      <c r="E231" s="22">
        <v>2</v>
      </c>
      <c r="F231" s="22">
        <v>7</v>
      </c>
      <c r="G231" s="22">
        <v>2</v>
      </c>
      <c r="H231" s="22">
        <v>1</v>
      </c>
      <c r="I231" s="34">
        <v>2</v>
      </c>
      <c r="J231" s="73"/>
      <c r="K231" s="74"/>
      <c r="L231" s="33">
        <f t="shared" si="33"/>
        <v>11</v>
      </c>
      <c r="M231" s="22">
        <f t="shared" si="33"/>
        <v>7</v>
      </c>
      <c r="N231" s="34">
        <f t="shared" si="34"/>
        <v>18</v>
      </c>
      <c r="O231" s="102"/>
      <c r="P231" s="103" t="s">
        <v>19</v>
      </c>
      <c r="Q231" s="10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ht="12.75">
      <c r="A232" s="21" t="s">
        <v>228</v>
      </c>
      <c r="B232" s="22"/>
      <c r="C232" s="22">
        <v>3</v>
      </c>
      <c r="D232" s="22"/>
      <c r="E232" s="22">
        <v>2</v>
      </c>
      <c r="F232" s="22"/>
      <c r="G232" s="22">
        <v>2</v>
      </c>
      <c r="H232" s="22"/>
      <c r="I232" s="34">
        <v>3</v>
      </c>
      <c r="J232" s="73"/>
      <c r="K232" s="74"/>
      <c r="L232" s="33">
        <f t="shared" si="33"/>
        <v>0</v>
      </c>
      <c r="M232" s="22">
        <f t="shared" si="33"/>
        <v>10</v>
      </c>
      <c r="N232" s="34">
        <f t="shared" si="34"/>
        <v>10</v>
      </c>
      <c r="O232" s="102"/>
      <c r="P232" s="103" t="s">
        <v>19</v>
      </c>
      <c r="Q232" s="10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ht="12.75">
      <c r="A233" s="21" t="s">
        <v>229</v>
      </c>
      <c r="B233" s="22">
        <v>5</v>
      </c>
      <c r="C233" s="22">
        <v>15</v>
      </c>
      <c r="D233" s="22">
        <v>8</v>
      </c>
      <c r="E233" s="22">
        <v>9</v>
      </c>
      <c r="F233" s="22">
        <v>3</v>
      </c>
      <c r="G233" s="22">
        <v>7</v>
      </c>
      <c r="H233" s="22">
        <v>7</v>
      </c>
      <c r="I233" s="34">
        <v>17</v>
      </c>
      <c r="J233" s="73"/>
      <c r="K233" s="74"/>
      <c r="L233" s="33">
        <f t="shared" si="33"/>
        <v>23</v>
      </c>
      <c r="M233" s="22">
        <f t="shared" si="33"/>
        <v>48</v>
      </c>
      <c r="N233" s="24">
        <f t="shared" si="34"/>
        <v>71</v>
      </c>
      <c r="O233" s="119" t="s">
        <v>49</v>
      </c>
      <c r="P233" s="23"/>
      <c r="Q233" s="10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ht="13.5" thickBot="1">
      <c r="A234" s="120" t="s">
        <v>60</v>
      </c>
      <c r="B234" s="23"/>
      <c r="C234" s="103" t="s">
        <v>230</v>
      </c>
      <c r="D234" s="23"/>
      <c r="E234" s="23"/>
      <c r="F234" s="23"/>
      <c r="G234" s="23"/>
      <c r="H234" s="23"/>
      <c r="I234" s="23"/>
      <c r="J234" s="77"/>
      <c r="K234" s="78"/>
      <c r="L234" s="23"/>
      <c r="M234" s="23"/>
      <c r="N234" s="23"/>
      <c r="O234" s="61">
        <v>29</v>
      </c>
      <c r="P234" s="62">
        <v>17</v>
      </c>
      <c r="Q234" s="63">
        <f>O234+P234</f>
        <v>46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ht="12.75">
      <c r="A235" s="12" t="s">
        <v>62</v>
      </c>
      <c r="B235" s="110">
        <f aca="true" t="shared" si="35" ref="B235:M235">SUM(B171:B234)</f>
        <v>605</v>
      </c>
      <c r="C235" s="110">
        <f t="shared" si="35"/>
        <v>720</v>
      </c>
      <c r="D235" s="110">
        <f t="shared" si="35"/>
        <v>590</v>
      </c>
      <c r="E235" s="110">
        <f t="shared" si="35"/>
        <v>719</v>
      </c>
      <c r="F235" s="110">
        <f t="shared" si="35"/>
        <v>654</v>
      </c>
      <c r="G235" s="110">
        <f t="shared" si="35"/>
        <v>697</v>
      </c>
      <c r="H235" s="110">
        <f t="shared" si="35"/>
        <v>884</v>
      </c>
      <c r="I235" s="110">
        <f t="shared" si="35"/>
        <v>956</v>
      </c>
      <c r="J235" s="110">
        <f t="shared" si="35"/>
        <v>97</v>
      </c>
      <c r="K235" s="110">
        <f t="shared" si="35"/>
        <v>136</v>
      </c>
      <c r="L235" s="110">
        <f t="shared" si="35"/>
        <v>2830</v>
      </c>
      <c r="M235" s="110">
        <f t="shared" si="35"/>
        <v>3228</v>
      </c>
      <c r="N235" s="13"/>
      <c r="O235" s="79">
        <f>SUM(O171:O234)</f>
        <v>650</v>
      </c>
      <c r="P235" s="16">
        <f>SUM(P171:P234)</f>
        <v>485</v>
      </c>
      <c r="Q235" s="17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3.5" thickBot="1">
      <c r="A236" s="55" t="s">
        <v>231</v>
      </c>
      <c r="B236" s="67"/>
      <c r="C236" s="88">
        <f>B235+C235</f>
        <v>1325</v>
      </c>
      <c r="D236" s="67"/>
      <c r="E236" s="88">
        <f>D235+E235</f>
        <v>1309</v>
      </c>
      <c r="F236" s="67"/>
      <c r="G236" s="88">
        <f>F235+G235</f>
        <v>1351</v>
      </c>
      <c r="H236" s="67"/>
      <c r="I236" s="88">
        <f>H235+I235</f>
        <v>1840</v>
      </c>
      <c r="J236" s="67"/>
      <c r="K236" s="88">
        <f>J235+K235</f>
        <v>233</v>
      </c>
      <c r="L236" s="67"/>
      <c r="M236" s="88">
        <f>L235+M235</f>
        <v>6058</v>
      </c>
      <c r="N236" s="67">
        <f>SUM(N171:N233)</f>
        <v>6058</v>
      </c>
      <c r="O236" s="121"/>
      <c r="P236" s="68">
        <f>O235+P235</f>
        <v>1135</v>
      </c>
      <c r="Q236" s="122">
        <f>SUM(Q171:Q234)</f>
        <v>1135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2.75">
      <c r="A237" s="4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2.75">
      <c r="A238" s="4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ht="13.5" thickBot="1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ht="12.75">
      <c r="A240" s="6" t="s">
        <v>232</v>
      </c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99"/>
      <c r="O240" s="151" t="s">
        <v>13</v>
      </c>
      <c r="P240" s="141"/>
      <c r="Q240" s="150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ht="13.5" thickBot="1">
      <c r="A241" s="7" t="s">
        <v>233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124"/>
      <c r="O241" s="11" t="s">
        <v>15</v>
      </c>
      <c r="P241" s="8" t="s">
        <v>16</v>
      </c>
      <c r="Q241" s="10" t="s">
        <v>17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ht="12.75">
      <c r="A242" s="125" t="s">
        <v>234</v>
      </c>
      <c r="B242" s="14"/>
      <c r="C242" s="19" t="s">
        <v>25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20"/>
      <c r="O242" s="79">
        <f>270+57</f>
        <v>327</v>
      </c>
      <c r="P242" s="16">
        <f>176+19</f>
        <v>195</v>
      </c>
      <c r="Q242" s="17">
        <f>O242+P242</f>
        <v>522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ht="12.75">
      <c r="A243" s="95" t="s">
        <v>235</v>
      </c>
      <c r="B243" s="23"/>
      <c r="C243" s="126" t="s">
        <v>25</v>
      </c>
      <c r="D243" s="127"/>
      <c r="E243" s="23"/>
      <c r="F243" s="23"/>
      <c r="G243" s="23"/>
      <c r="H243" s="23"/>
      <c r="I243" s="23"/>
      <c r="J243" s="23"/>
      <c r="K243" s="23"/>
      <c r="L243" s="23"/>
      <c r="M243" s="23"/>
      <c r="N243" s="104"/>
      <c r="O243" s="35">
        <v>7</v>
      </c>
      <c r="P243" s="53">
        <v>3</v>
      </c>
      <c r="Q243" s="24">
        <f>O243+P243</f>
        <v>10</v>
      </c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2.75">
      <c r="A244" s="128" t="s">
        <v>236</v>
      </c>
      <c r="B244" s="129"/>
      <c r="C244" s="130" t="s">
        <v>25</v>
      </c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31"/>
      <c r="O244" s="40">
        <v>1</v>
      </c>
      <c r="P244" s="29"/>
      <c r="Q244" s="24">
        <f>O244+P244</f>
        <v>1</v>
      </c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ht="12.75">
      <c r="A245" s="128" t="s">
        <v>237</v>
      </c>
      <c r="B245" s="129"/>
      <c r="C245" s="130" t="s">
        <v>238</v>
      </c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31"/>
      <c r="O245" s="25"/>
      <c r="P245" s="33"/>
      <c r="Q245" s="132" t="s">
        <v>239</v>
      </c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ht="12.75">
      <c r="A246" s="128" t="s">
        <v>240</v>
      </c>
      <c r="B246" s="129"/>
      <c r="C246" s="130" t="s">
        <v>25</v>
      </c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31"/>
      <c r="O246" s="40">
        <v>7</v>
      </c>
      <c r="P246" s="36">
        <v>3</v>
      </c>
      <c r="Q246" s="24">
        <f aca="true" t="shared" si="36" ref="Q246:Q254">O246+P246</f>
        <v>10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ht="12.75">
      <c r="A247" s="128" t="s">
        <v>241</v>
      </c>
      <c r="B247" s="129"/>
      <c r="C247" s="130" t="s">
        <v>242</v>
      </c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31"/>
      <c r="O247" s="40">
        <v>1</v>
      </c>
      <c r="P247" s="22">
        <v>5</v>
      </c>
      <c r="Q247" s="24">
        <f t="shared" si="36"/>
        <v>6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ht="12.75">
      <c r="A248" s="133" t="s">
        <v>243</v>
      </c>
      <c r="B248" s="134"/>
      <c r="C248" s="135" t="s">
        <v>25</v>
      </c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6"/>
      <c r="O248" s="40">
        <v>3</v>
      </c>
      <c r="P248" s="22">
        <v>17</v>
      </c>
      <c r="Q248" s="24">
        <f t="shared" si="36"/>
        <v>20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ht="12.75">
      <c r="A249" s="31" t="s">
        <v>244</v>
      </c>
      <c r="B249" s="32"/>
      <c r="C249" s="26" t="s">
        <v>25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27"/>
      <c r="O249" s="40">
        <v>4</v>
      </c>
      <c r="P249" s="22"/>
      <c r="Q249" s="24">
        <f>O249+P249</f>
        <v>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ht="12.75">
      <c r="A250" s="95" t="s">
        <v>245</v>
      </c>
      <c r="B250" s="23"/>
      <c r="C250" s="103" t="s">
        <v>25</v>
      </c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104"/>
      <c r="O250" s="40">
        <v>10</v>
      </c>
      <c r="P250" s="22">
        <v>23</v>
      </c>
      <c r="Q250" s="24">
        <f t="shared" si="36"/>
        <v>33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ht="12.75">
      <c r="A251" s="128" t="s">
        <v>246</v>
      </c>
      <c r="B251" s="129"/>
      <c r="C251" s="130" t="s">
        <v>242</v>
      </c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31"/>
      <c r="O251" s="40">
        <v>5</v>
      </c>
      <c r="P251" s="22">
        <v>5</v>
      </c>
      <c r="Q251" s="24">
        <f t="shared" si="36"/>
        <v>10</v>
      </c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ht="12.75">
      <c r="A252" s="128" t="s">
        <v>247</v>
      </c>
      <c r="B252" s="129"/>
      <c r="C252" s="130" t="s">
        <v>25</v>
      </c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31"/>
      <c r="O252" s="40">
        <v>8</v>
      </c>
      <c r="P252" s="29">
        <v>9</v>
      </c>
      <c r="Q252" s="24">
        <f t="shared" si="36"/>
        <v>17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ht="12.75">
      <c r="A253" s="128" t="s">
        <v>248</v>
      </c>
      <c r="B253" s="129"/>
      <c r="C253" s="130" t="s">
        <v>242</v>
      </c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31"/>
      <c r="O253" s="40">
        <v>1</v>
      </c>
      <c r="P253" s="33">
        <v>2</v>
      </c>
      <c r="Q253" s="24">
        <f t="shared" si="36"/>
        <v>3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1:57" ht="12.75">
      <c r="A254" s="128" t="s">
        <v>249</v>
      </c>
      <c r="B254" s="129"/>
      <c r="C254" s="130" t="s">
        <v>25</v>
      </c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31"/>
      <c r="O254" s="40"/>
      <c r="P254" s="29">
        <v>2</v>
      </c>
      <c r="Q254" s="24">
        <f t="shared" si="36"/>
        <v>2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ht="12.75">
      <c r="A255" s="128" t="s">
        <v>250</v>
      </c>
      <c r="B255" s="129"/>
      <c r="C255" s="130" t="s">
        <v>25</v>
      </c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31"/>
      <c r="O255" s="40"/>
      <c r="P255" s="29">
        <v>1</v>
      </c>
      <c r="Q255" s="24">
        <f>O255+P255</f>
        <v>1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1:57" ht="12.75">
      <c r="A256" s="133" t="s">
        <v>251</v>
      </c>
      <c r="B256" s="134"/>
      <c r="C256" s="135" t="s">
        <v>238</v>
      </c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6"/>
      <c r="O256" s="25"/>
      <c r="P256" s="33"/>
      <c r="Q256" s="132" t="s">
        <v>239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ht="13.5" thickBot="1">
      <c r="A257" s="7" t="s">
        <v>289</v>
      </c>
      <c r="B257" s="94"/>
      <c r="C257" s="82" t="s">
        <v>238</v>
      </c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124"/>
      <c r="O257" s="137"/>
      <c r="P257" s="58"/>
      <c r="Q257" s="138" t="s">
        <v>239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1:57" ht="12.75">
      <c r="A258" s="125" t="s">
        <v>62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20"/>
      <c r="O258" s="79">
        <f>SUM(O242:O257)</f>
        <v>374</v>
      </c>
      <c r="P258" s="16">
        <f>SUM(P242:P257)</f>
        <v>265</v>
      </c>
      <c r="Q258" s="17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1:57" ht="13.5" thickBot="1">
      <c r="A259" s="7" t="s">
        <v>252</v>
      </c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124"/>
      <c r="O259" s="121"/>
      <c r="P259" s="139">
        <f>O258+P258</f>
        <v>639</v>
      </c>
      <c r="Q259" s="122">
        <f>SUM(Q242:Q257)</f>
        <v>639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ht="12.75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ht="12.75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5" t="s">
        <v>253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ht="12.75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152" t="s">
        <v>285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ht="12.75">
      <c r="A263" s="1" t="s">
        <v>64</v>
      </c>
      <c r="B263" s="3"/>
      <c r="C263" s="3"/>
      <c r="D263" s="3"/>
      <c r="E263" s="3"/>
      <c r="F263" s="140"/>
      <c r="G263" s="140"/>
      <c r="H263" s="72"/>
      <c r="I263" s="72" t="s">
        <v>281</v>
      </c>
      <c r="J263" s="3"/>
      <c r="K263" s="3"/>
      <c r="L263" s="3"/>
      <c r="M263" s="3"/>
      <c r="N263" s="3"/>
      <c r="O263" s="3"/>
      <c r="P263" s="3"/>
      <c r="Q263" s="3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ht="12.75">
      <c r="A264" s="1" t="s">
        <v>5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ht="13.5" thickBot="1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ht="12.75">
      <c r="A266" s="6" t="s">
        <v>6</v>
      </c>
      <c r="B266" s="156" t="s">
        <v>254</v>
      </c>
      <c r="C266" s="156"/>
      <c r="D266" s="156" t="s">
        <v>255</v>
      </c>
      <c r="E266" s="156"/>
      <c r="F266" s="156" t="s">
        <v>256</v>
      </c>
      <c r="G266" s="156"/>
      <c r="H266" s="156" t="s">
        <v>257</v>
      </c>
      <c r="I266" s="156"/>
      <c r="J266" s="156" t="s">
        <v>11</v>
      </c>
      <c r="K266" s="156"/>
      <c r="L266" s="123"/>
      <c r="M266" s="141" t="s">
        <v>258</v>
      </c>
      <c r="N266" s="99"/>
      <c r="O266" s="158" t="s">
        <v>13</v>
      </c>
      <c r="P266" s="156"/>
      <c r="Q266" s="157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ht="13.5" thickBot="1">
      <c r="A267" s="7" t="s">
        <v>259</v>
      </c>
      <c r="B267" s="8" t="s">
        <v>15</v>
      </c>
      <c r="C267" s="8" t="s">
        <v>16</v>
      </c>
      <c r="D267" s="8" t="s">
        <v>15</v>
      </c>
      <c r="E267" s="8" t="s">
        <v>16</v>
      </c>
      <c r="F267" s="8" t="s">
        <v>15</v>
      </c>
      <c r="G267" s="8" t="s">
        <v>16</v>
      </c>
      <c r="H267" s="8" t="s">
        <v>15</v>
      </c>
      <c r="I267" s="8" t="s">
        <v>16</v>
      </c>
      <c r="J267" s="8" t="s">
        <v>15</v>
      </c>
      <c r="K267" s="8" t="s">
        <v>16</v>
      </c>
      <c r="L267" s="8" t="s">
        <v>15</v>
      </c>
      <c r="M267" s="8" t="s">
        <v>16</v>
      </c>
      <c r="N267" s="10" t="s">
        <v>17</v>
      </c>
      <c r="O267" s="11" t="s">
        <v>15</v>
      </c>
      <c r="P267" s="8" t="s">
        <v>16</v>
      </c>
      <c r="Q267" s="10" t="s">
        <v>17</v>
      </c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ht="12.75">
      <c r="A268" s="12" t="s">
        <v>260</v>
      </c>
      <c r="B268" s="13"/>
      <c r="C268" s="14"/>
      <c r="D268" s="14"/>
      <c r="E268" s="14"/>
      <c r="F268" s="14"/>
      <c r="G268" s="14"/>
      <c r="H268" s="14"/>
      <c r="I268" s="15"/>
      <c r="J268" s="16"/>
      <c r="K268" s="16"/>
      <c r="L268" s="16">
        <f>J268</f>
        <v>0</v>
      </c>
      <c r="M268" s="16">
        <f>K268</f>
        <v>0</v>
      </c>
      <c r="N268" s="13">
        <f>L268+M268</f>
        <v>0</v>
      </c>
      <c r="O268" s="18"/>
      <c r="P268" s="19" t="s">
        <v>19</v>
      </c>
      <c r="Q268" s="20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ht="12.75">
      <c r="A269" s="28" t="s">
        <v>261</v>
      </c>
      <c r="B269" s="29">
        <v>23</v>
      </c>
      <c r="C269" s="29">
        <v>81</v>
      </c>
      <c r="D269" s="29">
        <v>31</v>
      </c>
      <c r="E269" s="29">
        <v>66</v>
      </c>
      <c r="F269" s="29">
        <v>37</v>
      </c>
      <c r="G269" s="29">
        <v>65</v>
      </c>
      <c r="H269" s="29">
        <v>37</v>
      </c>
      <c r="I269" s="29">
        <v>60</v>
      </c>
      <c r="J269" s="29"/>
      <c r="K269" s="29"/>
      <c r="L269" s="29">
        <f>B269+D269+F269+H269</f>
        <v>128</v>
      </c>
      <c r="M269" s="29">
        <f>C269+E269+G269+I269</f>
        <v>272</v>
      </c>
      <c r="N269" s="44">
        <f>L269+M269</f>
        <v>400</v>
      </c>
      <c r="O269" s="25"/>
      <c r="P269" s="26" t="s">
        <v>19</v>
      </c>
      <c r="Q269" s="27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ht="12.75">
      <c r="A270" s="31" t="s">
        <v>262</v>
      </c>
      <c r="B270" s="32"/>
      <c r="C270" s="32"/>
      <c r="D270" s="26" t="s">
        <v>25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5">
        <v>14</v>
      </c>
      <c r="P270" s="142">
        <v>8</v>
      </c>
      <c r="Q270" s="37">
        <f>O270+P270</f>
        <v>22</v>
      </c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1:57" ht="12.75">
      <c r="A271" s="31" t="s">
        <v>263</v>
      </c>
      <c r="B271" s="32"/>
      <c r="C271" s="32"/>
      <c r="D271" s="26" t="s">
        <v>25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40">
        <v>1</v>
      </c>
      <c r="P271" s="22"/>
      <c r="Q271" s="24">
        <f>O271+P271</f>
        <v>1</v>
      </c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1:57" ht="12.75">
      <c r="A272" s="31" t="s">
        <v>264</v>
      </c>
      <c r="B272" s="32"/>
      <c r="C272" s="32"/>
      <c r="D272" s="26" t="s">
        <v>25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40">
        <v>4</v>
      </c>
      <c r="P272" s="22">
        <v>2</v>
      </c>
      <c r="Q272" s="24">
        <f>O272+P272</f>
        <v>6</v>
      </c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ht="12.75">
      <c r="A273" s="31" t="s">
        <v>265</v>
      </c>
      <c r="B273" s="32"/>
      <c r="C273" s="32"/>
      <c r="D273" s="26" t="s">
        <v>25</v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40">
        <v>22</v>
      </c>
      <c r="P273" s="22">
        <v>14</v>
      </c>
      <c r="Q273" s="24">
        <f>O273+P273</f>
        <v>36</v>
      </c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ht="13.5" thickBot="1">
      <c r="A274" s="55" t="s">
        <v>266</v>
      </c>
      <c r="B274" s="56"/>
      <c r="C274" s="56"/>
      <c r="D274" s="57" t="s">
        <v>25</v>
      </c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61">
        <v>13</v>
      </c>
      <c r="P274" s="62">
        <v>6</v>
      </c>
      <c r="Q274" s="63">
        <f>O274+P274</f>
        <v>19</v>
      </c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ht="12.75">
      <c r="A275" s="125" t="s">
        <v>62</v>
      </c>
      <c r="B275" s="16">
        <f aca="true" t="shared" si="37" ref="B275:K275">SUM(B268:B274)</f>
        <v>23</v>
      </c>
      <c r="C275" s="16">
        <f t="shared" si="37"/>
        <v>81</v>
      </c>
      <c r="D275" s="16">
        <f t="shared" si="37"/>
        <v>31</v>
      </c>
      <c r="E275" s="16">
        <f t="shared" si="37"/>
        <v>66</v>
      </c>
      <c r="F275" s="16">
        <f t="shared" si="37"/>
        <v>37</v>
      </c>
      <c r="G275" s="16">
        <f t="shared" si="37"/>
        <v>65</v>
      </c>
      <c r="H275" s="16">
        <f t="shared" si="37"/>
        <v>37</v>
      </c>
      <c r="I275" s="16">
        <f t="shared" si="37"/>
        <v>60</v>
      </c>
      <c r="J275" s="16">
        <f t="shared" si="37"/>
        <v>0</v>
      </c>
      <c r="K275" s="16">
        <f t="shared" si="37"/>
        <v>0</v>
      </c>
      <c r="L275" s="16">
        <f>SUM(L268:L269)</f>
        <v>128</v>
      </c>
      <c r="M275" s="16">
        <f>SUM(M268:M269)</f>
        <v>272</v>
      </c>
      <c r="N275" s="17"/>
      <c r="O275" s="79">
        <f>SUM(O268:O274)</f>
        <v>54</v>
      </c>
      <c r="P275" s="16">
        <f>SUM(P268:P274)</f>
        <v>30</v>
      </c>
      <c r="Q275" s="17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ht="13.5" thickBot="1">
      <c r="A276" s="7" t="s">
        <v>267</v>
      </c>
      <c r="B276" s="80"/>
      <c r="C276" s="68">
        <f>B275+C275</f>
        <v>104</v>
      </c>
      <c r="D276" s="80"/>
      <c r="E276" s="68">
        <f>D275+E275</f>
        <v>97</v>
      </c>
      <c r="F276" s="80"/>
      <c r="G276" s="68">
        <f>F275+G275</f>
        <v>102</v>
      </c>
      <c r="H276" s="80"/>
      <c r="I276" s="68">
        <f>H275+I275</f>
        <v>97</v>
      </c>
      <c r="J276" s="80"/>
      <c r="K276" s="68">
        <f>J275+K275</f>
        <v>0</v>
      </c>
      <c r="L276" s="80"/>
      <c r="M276" s="68">
        <f>L275+M275</f>
        <v>400</v>
      </c>
      <c r="N276" s="71">
        <f>SUM(N268:N269)</f>
        <v>400</v>
      </c>
      <c r="O276" s="121"/>
      <c r="P276" s="8">
        <f>P275+O275</f>
        <v>84</v>
      </c>
      <c r="Q276" s="122">
        <f>SUM(Q268:Q274)</f>
        <v>84</v>
      </c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ht="12.75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ht="12.75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72"/>
      <c r="M278" s="72"/>
      <c r="N278" s="3"/>
      <c r="O278" s="3"/>
      <c r="P278" s="3"/>
      <c r="Q278" s="3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1:57" ht="16.5" thickBot="1">
      <c r="A279" s="143" t="s">
        <v>268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1:57" ht="12.75">
      <c r="A280" s="144" t="s">
        <v>269</v>
      </c>
      <c r="B280" s="156" t="s">
        <v>7</v>
      </c>
      <c r="C280" s="156"/>
      <c r="D280" s="156" t="s">
        <v>8</v>
      </c>
      <c r="E280" s="156"/>
      <c r="F280" s="156" t="s">
        <v>9</v>
      </c>
      <c r="G280" s="156"/>
      <c r="H280" s="156" t="s">
        <v>10</v>
      </c>
      <c r="I280" s="156"/>
      <c r="J280" s="156" t="s">
        <v>11</v>
      </c>
      <c r="K280" s="157"/>
      <c r="L280" s="158" t="s">
        <v>12</v>
      </c>
      <c r="M280" s="157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1:57" ht="13.5" thickBot="1">
      <c r="A281" s="7"/>
      <c r="B281" s="8" t="s">
        <v>15</v>
      </c>
      <c r="C281" s="8" t="s">
        <v>16</v>
      </c>
      <c r="D281" s="8" t="s">
        <v>15</v>
      </c>
      <c r="E281" s="8" t="s">
        <v>16</v>
      </c>
      <c r="F281" s="8" t="s">
        <v>15</v>
      </c>
      <c r="G281" s="8" t="s">
        <v>16</v>
      </c>
      <c r="H281" s="8" t="s">
        <v>15</v>
      </c>
      <c r="I281" s="8" t="s">
        <v>16</v>
      </c>
      <c r="J281" s="8" t="s">
        <v>15</v>
      </c>
      <c r="K281" s="8" t="s">
        <v>16</v>
      </c>
      <c r="L281" s="11" t="s">
        <v>15</v>
      </c>
      <c r="M281" s="10" t="s">
        <v>16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ht="12.75">
      <c r="A282" s="12" t="s">
        <v>270</v>
      </c>
      <c r="B282" s="16">
        <f aca="true" t="shared" si="38" ref="B282:K282">+B43+B64+B86+B106+B135+B162+B235</f>
        <v>2166</v>
      </c>
      <c r="C282" s="16">
        <f t="shared" si="38"/>
        <v>1771</v>
      </c>
      <c r="D282" s="16">
        <f t="shared" si="38"/>
        <v>2609</v>
      </c>
      <c r="E282" s="16">
        <f t="shared" si="38"/>
        <v>2048</v>
      </c>
      <c r="F282" s="16">
        <f t="shared" si="38"/>
        <v>2827</v>
      </c>
      <c r="G282" s="16">
        <f t="shared" si="38"/>
        <v>2177</v>
      </c>
      <c r="H282" s="16">
        <f t="shared" si="38"/>
        <v>3952</v>
      </c>
      <c r="I282" s="16">
        <f t="shared" si="38"/>
        <v>3126</v>
      </c>
      <c r="J282" s="16">
        <f t="shared" si="38"/>
        <v>162</v>
      </c>
      <c r="K282" s="13">
        <f t="shared" si="38"/>
        <v>218</v>
      </c>
      <c r="L282" s="79">
        <f>+B282+D282+F282+H282+J282</f>
        <v>11716</v>
      </c>
      <c r="M282" s="17">
        <f>+C282+E282+G282+I282+K282</f>
        <v>9340</v>
      </c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ht="13.5" thickBot="1">
      <c r="A283" s="7" t="s">
        <v>271</v>
      </c>
      <c r="B283" s="80"/>
      <c r="C283" s="68">
        <f>B282+C282</f>
        <v>3937</v>
      </c>
      <c r="D283" s="80"/>
      <c r="E283" s="68">
        <f>D282+E282</f>
        <v>4657</v>
      </c>
      <c r="F283" s="80"/>
      <c r="G283" s="68">
        <f>F282+G282</f>
        <v>5004</v>
      </c>
      <c r="H283" s="80"/>
      <c r="I283" s="68">
        <f>H282+I282</f>
        <v>7078</v>
      </c>
      <c r="J283" s="80"/>
      <c r="K283" s="57">
        <f>J282+K282</f>
        <v>380</v>
      </c>
      <c r="L283" s="81"/>
      <c r="M283" s="138">
        <f>L282+M282</f>
        <v>21056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ht="12.75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4"/>
      <c r="P284" s="4"/>
      <c r="Q284" s="3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ht="16.5" thickBot="1">
      <c r="A285" s="143" t="s">
        <v>272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ht="12.75">
      <c r="A286" s="6"/>
      <c r="B286" s="156" t="s">
        <v>254</v>
      </c>
      <c r="C286" s="156"/>
      <c r="D286" s="156" t="s">
        <v>255</v>
      </c>
      <c r="E286" s="156"/>
      <c r="F286" s="156" t="s">
        <v>256</v>
      </c>
      <c r="G286" s="156"/>
      <c r="H286" s="156" t="s">
        <v>257</v>
      </c>
      <c r="I286" s="156"/>
      <c r="J286" s="156" t="s">
        <v>11</v>
      </c>
      <c r="K286" s="157"/>
      <c r="L286" s="158" t="s">
        <v>258</v>
      </c>
      <c r="M286" s="157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ht="13.5" thickBot="1">
      <c r="A287" s="7"/>
      <c r="B287" s="8" t="s">
        <v>15</v>
      </c>
      <c r="C287" s="8" t="s">
        <v>16</v>
      </c>
      <c r="D287" s="8" t="s">
        <v>15</v>
      </c>
      <c r="E287" s="8" t="s">
        <v>16</v>
      </c>
      <c r="F287" s="8" t="s">
        <v>15</v>
      </c>
      <c r="G287" s="8" t="s">
        <v>16</v>
      </c>
      <c r="H287" s="8" t="s">
        <v>15</v>
      </c>
      <c r="I287" s="8" t="s">
        <v>16</v>
      </c>
      <c r="J287" s="8" t="s">
        <v>15</v>
      </c>
      <c r="K287" s="8" t="s">
        <v>16</v>
      </c>
      <c r="L287" s="11" t="s">
        <v>15</v>
      </c>
      <c r="M287" s="10" t="s">
        <v>16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1:57" ht="12.75">
      <c r="A288" s="12" t="s">
        <v>270</v>
      </c>
      <c r="B288" s="16">
        <f>+B275</f>
        <v>23</v>
      </c>
      <c r="C288" s="16">
        <f aca="true" t="shared" si="39" ref="C288:K288">+C275</f>
        <v>81</v>
      </c>
      <c r="D288" s="16">
        <f t="shared" si="39"/>
        <v>31</v>
      </c>
      <c r="E288" s="16">
        <f t="shared" si="39"/>
        <v>66</v>
      </c>
      <c r="F288" s="16">
        <f t="shared" si="39"/>
        <v>37</v>
      </c>
      <c r="G288" s="16">
        <f t="shared" si="39"/>
        <v>65</v>
      </c>
      <c r="H288" s="16">
        <f t="shared" si="39"/>
        <v>37</v>
      </c>
      <c r="I288" s="16">
        <f t="shared" si="39"/>
        <v>60</v>
      </c>
      <c r="J288" s="16">
        <f t="shared" si="39"/>
        <v>0</v>
      </c>
      <c r="K288" s="13">
        <f t="shared" si="39"/>
        <v>0</v>
      </c>
      <c r="L288" s="79">
        <f>+B288+D288+F288+H288+J288</f>
        <v>128</v>
      </c>
      <c r="M288" s="17">
        <f>+C288+E288+G288+I288+K288</f>
        <v>272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1:57" ht="13.5" thickBot="1">
      <c r="A289" s="7" t="s">
        <v>271</v>
      </c>
      <c r="B289" s="80"/>
      <c r="C289" s="68">
        <f>B288+C288</f>
        <v>104</v>
      </c>
      <c r="D289" s="80"/>
      <c r="E289" s="68">
        <f>D288+E288</f>
        <v>97</v>
      </c>
      <c r="F289" s="80"/>
      <c r="G289" s="68">
        <f>F288+G288</f>
        <v>102</v>
      </c>
      <c r="H289" s="80"/>
      <c r="I289" s="68">
        <f>H288+I288</f>
        <v>97</v>
      </c>
      <c r="J289" s="80"/>
      <c r="K289" s="57">
        <f>J288+K288</f>
        <v>0</v>
      </c>
      <c r="L289" s="81"/>
      <c r="M289" s="138">
        <f>L288+M288</f>
        <v>400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1:57" ht="12.75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1:57" ht="16.5" thickBot="1">
      <c r="A291" s="143" t="s">
        <v>273</v>
      </c>
      <c r="B291" s="9"/>
      <c r="C291" s="9"/>
      <c r="D291" s="4"/>
      <c r="E291" s="9"/>
      <c r="F291" s="4"/>
      <c r="G291" s="4"/>
      <c r="H291" s="4"/>
      <c r="I291" s="4"/>
      <c r="J291" s="145" t="s">
        <v>274</v>
      </c>
      <c r="K291" s="4"/>
      <c r="L291" s="4"/>
      <c r="M291" s="9"/>
      <c r="N291" s="9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ht="15.75">
      <c r="A292" s="6"/>
      <c r="B292" s="159" t="s">
        <v>13</v>
      </c>
      <c r="C292" s="157"/>
      <c r="D292" s="4"/>
      <c r="E292" s="9"/>
      <c r="F292" s="4"/>
      <c r="G292" s="4"/>
      <c r="H292" s="4"/>
      <c r="I292" s="9"/>
      <c r="J292" s="9"/>
      <c r="K292" s="9"/>
      <c r="L292" s="9"/>
      <c r="M292" s="9"/>
      <c r="N292" s="9"/>
      <c r="O292" s="146"/>
      <c r="P292" s="146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ht="16.5" thickBot="1">
      <c r="A293" s="7"/>
      <c r="B293" s="153" t="s">
        <v>15</v>
      </c>
      <c r="C293" s="10" t="s">
        <v>16</v>
      </c>
      <c r="D293" s="4"/>
      <c r="E293" s="9"/>
      <c r="F293" s="4"/>
      <c r="G293" s="4"/>
      <c r="H293" s="4"/>
      <c r="I293" s="9"/>
      <c r="J293" s="9"/>
      <c r="K293" s="9"/>
      <c r="L293" s="9"/>
      <c r="M293" s="9"/>
      <c r="N293" s="9"/>
      <c r="O293" s="147"/>
      <c r="P293" s="147"/>
      <c r="Q293" s="4"/>
      <c r="R293" s="4"/>
      <c r="S293" s="9"/>
      <c r="T293" s="9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ht="15.75">
      <c r="A294" s="125" t="s">
        <v>270</v>
      </c>
      <c r="B294" s="16">
        <f>+O43+O64+O86+O106+O135+O162+O235+O258+O275</f>
        <v>2636</v>
      </c>
      <c r="C294" s="17">
        <f>+P43+P64+P86+P106+P135+P162+P235+P258+P275</f>
        <v>1771</v>
      </c>
      <c r="D294" s="4"/>
      <c r="E294" s="9"/>
      <c r="F294" s="9"/>
      <c r="G294" s="9"/>
      <c r="H294" s="145" t="s">
        <v>275</v>
      </c>
      <c r="I294" s="145"/>
      <c r="J294" s="145" t="s">
        <v>276</v>
      </c>
      <c r="K294" s="145"/>
      <c r="L294" s="145" t="s">
        <v>277</v>
      </c>
      <c r="M294" s="145"/>
      <c r="N294" s="145"/>
      <c r="O294" s="145"/>
      <c r="P294" s="4"/>
      <c r="Q294" s="4"/>
      <c r="R294" s="4"/>
      <c r="S294" s="9"/>
      <c r="T294" s="9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1:57" ht="13.5" thickBot="1">
      <c r="A295" s="7" t="s">
        <v>278</v>
      </c>
      <c r="B295" s="80"/>
      <c r="C295" s="138">
        <f>B294+C294</f>
        <v>4407</v>
      </c>
      <c r="D295" s="4"/>
      <c r="E295" s="9"/>
      <c r="F295" s="9"/>
      <c r="G295" s="9"/>
      <c r="H295" s="148">
        <f>+L282+L288+B294</f>
        <v>14480</v>
      </c>
      <c r="I295" s="149"/>
      <c r="J295" s="148">
        <f>+M282+M288+C294</f>
        <v>11383</v>
      </c>
      <c r="K295" s="149"/>
      <c r="L295" s="148">
        <f>H295+J295</f>
        <v>25863</v>
      </c>
      <c r="M295" s="149"/>
      <c r="N295" s="149"/>
      <c r="O295" s="149"/>
      <c r="P295" s="4"/>
      <c r="Q295" s="4"/>
      <c r="R295" s="4"/>
      <c r="S295" s="9"/>
      <c r="T295" s="9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ht="12.75">
      <c r="A296" s="4"/>
      <c r="B296" s="3"/>
      <c r="C296" s="3"/>
      <c r="D296" s="9"/>
      <c r="E296" s="9"/>
      <c r="F296" s="9" t="s">
        <v>284</v>
      </c>
      <c r="G296" s="9"/>
      <c r="H296" s="4"/>
      <c r="I296" s="4"/>
      <c r="J296" s="4"/>
      <c r="K296" s="4"/>
      <c r="L296" s="4"/>
      <c r="M296" s="9"/>
      <c r="N296" s="9"/>
      <c r="O296" s="9"/>
      <c r="P296" s="9"/>
      <c r="Q296" s="9"/>
      <c r="R296" s="9"/>
      <c r="S296" s="9"/>
      <c r="T296" s="9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ht="12.75">
      <c r="A297" s="4" t="s">
        <v>290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ht="12.75">
      <c r="A298" s="4" t="s">
        <v>279</v>
      </c>
      <c r="B298" s="3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3"/>
      <c r="N298" s="3"/>
      <c r="O298" s="3"/>
      <c r="P298" s="3"/>
      <c r="Q298" s="3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1:57" ht="12.75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ht="12.75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ht="12.75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ht="12.75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ht="12.75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ht="12.75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ht="12.75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ht="12.75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1:57" ht="12.75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1:57" ht="12.75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1:57" ht="12.75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1:57" ht="12.75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1:57" ht="12.75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1:57" ht="12.75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1:57" ht="12.75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1:57" ht="12.75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1:57" ht="12.75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1:57" ht="12.75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1:57" ht="12.75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1:57" ht="12.75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1:57" ht="12.75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1:57" ht="12.75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1:57" ht="12.75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1:57" ht="12.75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1:57" ht="12.75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1:57" ht="12.75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1:57" ht="12.75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1:57" ht="12.75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1:57" ht="12.75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1:57" ht="12.75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1:57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1:57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1:57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1:57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1:57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1:57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1:57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1:57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1:57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1:57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1:57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1:57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1:57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1:57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1:57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1:57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1:57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1:57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1:57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1:57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1:57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1:57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1:57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1:57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1:57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1:57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1:57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1:57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1:57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1:57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1:57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1:57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1:57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1:57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1:57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1:57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1:57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1:57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1:57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1:57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1:57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1:57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1:57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1:57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1:57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1:57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1:57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1:57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1:57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1:57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1:57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1:57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1:57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1:57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1:57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1:57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1:57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1:57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1:57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1:57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1:57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1:57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1:57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1:57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1:57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1:57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1:57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1:57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1:57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1:57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1:57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1:57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1:57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1:57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1:57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1:57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1:57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1:57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1:57" ht="12.75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1:57" ht="12.75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1:57" ht="12.75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1:57" ht="12.75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1:57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1:57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1:57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1:57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1:57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1:57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1:57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1:57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1:57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1:57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1:57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1:57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1:57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1:57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1:57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1:57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1:57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1:57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1:57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1:57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1:57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1:57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1:57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1:57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1:57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1:57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1:57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1:57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1:57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1:57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1:57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1:57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1:57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1:57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1:57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1:57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1:57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1:57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1:57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1:57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1:57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1:57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1:57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1:57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1:57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1:57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1:57" ht="12.75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1:57" ht="12.75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1:57" ht="12.75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1:57" ht="12.75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1:57" ht="12.75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1:57" ht="12.75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1:57" ht="12.75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1:57" ht="12.75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1:57" ht="12.75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1:57" ht="12.75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1:57" ht="12.75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1:57" ht="12.75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1:57" ht="12.75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1:57" ht="12.75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1:57" ht="12.75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1:57" ht="12.75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1:57" ht="12.75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1:57" ht="12.75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1:57" ht="12.75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1:57" ht="12.75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1:57" ht="12.75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1:57" ht="12.75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1:57" ht="12.75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1:57" ht="12.75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1:57" ht="12.75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1:57" ht="12.75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1:57" ht="12.75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1:57" ht="12.75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1:57" ht="12.75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1:57" ht="12.75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1:57" ht="12.75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1:57" ht="12.75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1:57" ht="12.75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1:57" ht="12.75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1:57" ht="12.75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1:57" ht="12.75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1:57" ht="12.75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1:57" ht="12.75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1:57" ht="12.75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1:57" ht="12.75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1:57" ht="12.75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1:57" ht="12.75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1:57" ht="12.75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1:57" ht="12.75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1:57" ht="12.75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1:57" ht="12.75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1:57" ht="12.75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1:57" ht="12.75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1:57" ht="12.75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1:57" ht="12.75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1:57" ht="12.75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1:57" ht="12.75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1:57" ht="12.75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1:57" ht="12.75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1:57" ht="12.75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1:57" ht="12.75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1:57" ht="12.75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1:57" ht="12.75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1:57" ht="12.75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1:57" ht="12.75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1:57" ht="12.75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1:57" ht="12.75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1:57" ht="12.75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1:57" ht="12.75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1:57" ht="12.75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1:57" ht="12.75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1:57" ht="12.75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1:57" ht="12.75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1:57" ht="12.75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1:57" ht="12.75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1:57" ht="12.75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1:57" ht="12.75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1:57" ht="12.75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1:57" ht="12.75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1:57" ht="12.75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1:57" ht="12.75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1:57" ht="12.75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1:57" ht="12.75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1:57" ht="12.75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1:57" ht="12.75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1:57" ht="12.75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1:57" ht="12.75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1:57" ht="12.75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1:57" ht="12.75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1:57" ht="12.75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1:57" ht="12.75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1:57" ht="12.75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1:57" ht="12.75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1:57" ht="12.75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1:57" ht="12.75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1:57" ht="12.75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1:57" ht="12.75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1:57" ht="12.75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1:57" ht="12.75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1:57" ht="12.75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1:57" ht="12.75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1:57" ht="12.75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1:57" ht="12.75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1:57" ht="12.75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1:57" ht="12.75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1:57" ht="12.75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1:57" ht="12.75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1:57" ht="12.75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1:57" ht="12.75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1:57" ht="12.75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1:57" ht="12.75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1:57" ht="12.75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1:57" ht="12.75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1:57" ht="12.75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1:57" ht="12.75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1:57" ht="12.75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1:57" ht="12.75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1:57" ht="12.75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1:57" ht="12.75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1:57" ht="12.75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1:57" ht="12.75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1:57" ht="12.75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1:57" ht="12.75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1:57" ht="12.75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1:57" ht="12.75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1:57" ht="12.75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1:57" ht="12.75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1:57" ht="12.75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1:57" ht="12.75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1:57" ht="12.75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1:57" ht="12.75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1:57" ht="12.75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1:57" ht="12.75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1:57" ht="12.75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1:57" ht="12.75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1:57" ht="12.75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1:57" ht="12.75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1:57" ht="12.75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1:57" ht="12.75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1:57" ht="12.75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1:57" ht="12.75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1:57" ht="12.75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1:57" ht="12.75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1:57" ht="12.75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1:57" ht="12.75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1:57" ht="12.75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1:57" ht="12.75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1:57" ht="12.75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1:57" ht="12.75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1:57" ht="12.75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1:57" ht="12.75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1:57" ht="12.75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1:57" ht="12.75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1:57" ht="12.75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1:57" ht="12.75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1:57" ht="12.75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1:57" ht="12.75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1:57" ht="12.75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1:57" ht="12.75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1:57" ht="12.75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1:57" ht="12.75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1:57" ht="12.75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1:57" ht="12.75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1:57" ht="12.75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1:57" ht="12.75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1:57" ht="12.75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1:57" ht="12.75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1:57" ht="12.75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1:57" ht="12.75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1:57" ht="12.75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1:57" ht="12.75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1:57" ht="12.75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1:57" ht="12.75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1:57" ht="12.75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1:57" ht="12.75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1:57" ht="12.75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1:57" ht="12.75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1:57" ht="12.75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1:57" ht="12.75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1:57" ht="12.75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1:57" ht="12.75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1:57" ht="12.75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1:57" ht="12.75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1:57" ht="12.75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1:57" ht="12.75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1:57" ht="12.75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1:57" ht="12.75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1:57" ht="12.75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1:57" ht="12.75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1:57" ht="12.75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1:57" ht="12.75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1:57" ht="12.75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1:57" ht="12.75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1:57" ht="12.75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1:57" ht="12.75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1:57" ht="12.75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1:57" ht="12.75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1:57" ht="12.75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1:57" ht="12.75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1:57" ht="12.75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1:57" ht="12.75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1:57" ht="12.75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1:57" ht="12.75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1:57" ht="12.75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1:57" ht="12.75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1:57" ht="12.75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1:57" ht="12.75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1:57" ht="12.75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1:57" ht="12.75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1:57" ht="12.75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1:57" ht="12.75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1:57" ht="12.75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1:57" ht="12.75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1:57" ht="12.75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1:57" ht="12.75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1:57" ht="12.75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1:57" ht="12.75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1:57" ht="12.75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1:57" ht="12.75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1:57" ht="12.75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1:57" ht="12.75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1:57" ht="12.75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1:57" ht="12.75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1:57" ht="12.75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1:57" ht="12.75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1:57" ht="12.75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1:57" ht="12.75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1:57" ht="12.75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1:57" ht="12.75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1:57" ht="12.75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1:57" ht="12.75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1:57" ht="12.75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1:57" ht="12.75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1:57" ht="12.75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1:57" ht="12.75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1:57" ht="12.75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1:57" ht="12.75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1:57" ht="12.75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1:57" ht="12.75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1:57" ht="12.75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1:57" ht="12.75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1:57" ht="12.75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1:57" ht="12.75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1:57" ht="12.75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1:57" ht="12.75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1:57" ht="12.75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1:57" ht="12.75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1:57" ht="12.75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1:57" ht="12.75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1:57" ht="12.75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1:57" ht="12.75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1:57" ht="12.75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1:57" ht="12.75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1:57" ht="12.75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1:57" ht="12.75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1:57" ht="12.75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1:57" ht="12.75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1:57" ht="12.75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1:57" ht="12.75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1:57" ht="12.75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1:57" ht="12.75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1:57" ht="12.75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1:57" ht="12.75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1:57" ht="12.75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1:57" ht="12.75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1:57" ht="12.75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1:57" ht="12.75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1:57" ht="12.75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1:57" ht="12.75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1:57" ht="12.75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1:57" ht="12.75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1:57" ht="12.75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1:57" ht="12.75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1:57" ht="12.75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1:57" ht="12.75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1:57" ht="12.75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1:57" ht="12.75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1:57" ht="12.75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1:57" ht="12.75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1:57" ht="12.75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1:57" ht="12.75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1:57" ht="12.75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1:57" ht="12.75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1:57" ht="12.75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1:57" ht="12.75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1:57" ht="12.75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1:57" ht="12.75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1:57" ht="12.75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1:57" ht="12.75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1:57" ht="12.75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1:57" ht="12.75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1:57" ht="12.75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1:57" ht="12.75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1:57" ht="12.75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1:57" ht="12.75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1:57" ht="12.75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1:57" ht="12.75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1:57" ht="12.75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1:57" ht="12.75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1:57" ht="12.75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1:57" ht="12.75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  <row r="754" spans="1:57" ht="12.75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</row>
    <row r="755" spans="1:57" ht="12.75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</row>
    <row r="756" spans="1:57" ht="12.75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</row>
    <row r="757" spans="1:57" ht="12.75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</row>
    <row r="758" spans="1:57" ht="12.75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</row>
    <row r="759" spans="1:57" ht="12.75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</row>
    <row r="760" spans="1:57" ht="12.75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</row>
    <row r="761" spans="1:57" ht="12.75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</row>
    <row r="762" spans="1:57" ht="12.75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</row>
    <row r="763" spans="1:57" ht="12.75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</row>
    <row r="764" spans="1:57" ht="12.75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</row>
    <row r="765" spans="1:57" ht="12.75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</row>
    <row r="766" spans="1:57" ht="12.75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</row>
    <row r="767" spans="1:57" ht="12.75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</row>
    <row r="768" spans="1:57" ht="12.75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</row>
    <row r="769" spans="1:57" ht="12.75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</row>
    <row r="770" spans="1:57" ht="12.75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</row>
    <row r="771" spans="1:57" ht="12.75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</row>
    <row r="772" spans="1:57" ht="12.75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</row>
    <row r="773" spans="1:57" ht="12.75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</row>
    <row r="774" spans="1:57" ht="12.75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</row>
    <row r="775" spans="1:57" ht="12.75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</row>
    <row r="776" spans="1:57" ht="12.75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</row>
    <row r="777" spans="1:57" ht="12.75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</row>
    <row r="778" spans="1:57" ht="12.75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</row>
    <row r="779" spans="1:57" ht="12.75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</row>
    <row r="780" spans="1:57" ht="12.75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</row>
    <row r="781" spans="1:57" ht="12.75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</row>
    <row r="782" spans="1:57" ht="12.75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</row>
    <row r="783" spans="1:57" ht="12.75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</row>
    <row r="784" spans="1:57" ht="12.75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</row>
    <row r="785" spans="1:57" ht="12.75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</row>
    <row r="786" spans="1:57" ht="12.75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</row>
    <row r="787" spans="1:57" ht="12.75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</row>
    <row r="788" spans="1:57" ht="12.75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</row>
    <row r="789" spans="1:57" ht="12.75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</row>
    <row r="790" spans="1:57" ht="12.75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</row>
    <row r="791" spans="1:57" ht="12.75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</row>
    <row r="792" spans="1:57" ht="12.75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</row>
    <row r="793" spans="1:57" ht="12.75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</row>
    <row r="794" spans="1:57" ht="12.75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</row>
    <row r="795" spans="1:57" ht="12.75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</row>
    <row r="796" spans="1:57" ht="12.75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</row>
    <row r="797" spans="1:57" ht="12.75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</row>
    <row r="798" spans="1:57" ht="12.75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</row>
    <row r="799" spans="1:57" ht="12.75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</row>
    <row r="800" spans="1:57" ht="12.75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</row>
    <row r="801" spans="1:57" ht="12.75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</row>
    <row r="802" spans="1:57" ht="12.75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</row>
    <row r="803" spans="1:57" ht="12.75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</row>
    <row r="804" spans="1:57" ht="12.75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</row>
    <row r="805" spans="1:57" ht="12.75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</row>
    <row r="806" spans="1:57" ht="12.75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</row>
    <row r="807" spans="1:57" ht="12.75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</row>
    <row r="808" spans="1:57" ht="12.75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</row>
    <row r="809" spans="1:57" ht="12.75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</row>
    <row r="810" spans="1:57" ht="12.75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  <row r="811" spans="1:57" ht="12.75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</row>
    <row r="812" spans="1:57" ht="12.75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</row>
    <row r="813" spans="1:57" ht="12.75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</row>
    <row r="814" spans="1:57" ht="12.75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</row>
    <row r="815" spans="1:57" ht="12.75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</row>
    <row r="816" spans="1:57" ht="12.75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</row>
    <row r="817" spans="1:57" ht="12.75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</row>
    <row r="818" spans="1:57" ht="12.75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</row>
    <row r="819" spans="1:57" ht="12.75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</row>
    <row r="820" spans="1:57" ht="12.75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</row>
    <row r="821" spans="1:57" ht="12.75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</row>
    <row r="822" spans="1:57" ht="12.75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</row>
    <row r="823" spans="1:57" ht="12.75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</row>
    <row r="824" spans="1:57" ht="12.75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</row>
    <row r="825" spans="1:57" ht="12.75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</row>
    <row r="826" spans="1:57" ht="12.75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</row>
    <row r="827" spans="1:57" ht="12.75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</row>
    <row r="828" spans="1:57" ht="12.75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</row>
    <row r="829" spans="1:57" ht="12.75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</row>
    <row r="830" spans="1:57" ht="12.75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</row>
    <row r="831" spans="1:57" ht="12.75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</row>
    <row r="832" spans="1:57" ht="12.75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</row>
    <row r="833" spans="1:57" ht="12.75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</row>
    <row r="834" spans="1:57" ht="12.75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</row>
    <row r="835" spans="1:57" ht="12.75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</row>
    <row r="836" spans="1:57" ht="12.75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</row>
    <row r="837" spans="1:57" ht="12.75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</row>
    <row r="838" spans="1:57" ht="12.75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</row>
    <row r="839" spans="1:57" ht="12.75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</row>
    <row r="840" spans="1:57" ht="12.75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</row>
    <row r="841" spans="1:57" ht="12.75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</row>
    <row r="842" spans="1:57" ht="12.75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</row>
    <row r="843" spans="1:57" ht="12.75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</row>
    <row r="844" spans="1:57" ht="12.75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</row>
    <row r="845" spans="1:57" ht="12.75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</row>
    <row r="846" spans="1:57" ht="12.75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</row>
    <row r="847" spans="1:57" ht="12.75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</row>
    <row r="848" spans="1:57" ht="12.75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</row>
    <row r="849" spans="1:57" ht="12.75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</row>
    <row r="850" spans="1:57" ht="12.75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</row>
    <row r="851" spans="1:57" ht="12.75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</row>
    <row r="852" spans="1:57" ht="12.75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</row>
    <row r="853" spans="1:57" ht="12.75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</row>
    <row r="854" spans="1:57" ht="12.75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</row>
    <row r="855" spans="1:57" ht="12.75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</row>
    <row r="856" spans="1:57" ht="12.75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</row>
    <row r="857" spans="1:57" ht="12.75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</row>
    <row r="858" spans="1:57" ht="12.75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</row>
    <row r="859" spans="1:57" ht="12.75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</row>
    <row r="860" spans="1:57" ht="12.75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</row>
    <row r="861" spans="1:57" ht="12.75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</row>
    <row r="862" spans="1:57" ht="12.75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</row>
    <row r="863" spans="1:57" ht="12.75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</row>
    <row r="864" spans="1:57" ht="12.75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</row>
    <row r="865" spans="1:57" ht="12.75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</row>
    <row r="866" spans="1:57" ht="12.75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</row>
    <row r="867" spans="1:57" ht="12.75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</row>
    <row r="868" spans="1:57" ht="12.75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</row>
    <row r="869" spans="1:57" ht="12.75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</row>
    <row r="870" spans="1:57" ht="12.75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</row>
    <row r="871" spans="1:57" ht="12.75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</row>
    <row r="872" spans="1:57" ht="12.75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</row>
    <row r="873" spans="1:57" ht="12.75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</row>
    <row r="874" spans="1:57" ht="12.75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</row>
    <row r="875" spans="1:57" ht="12.75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</row>
    <row r="876" spans="1:57" ht="12.75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</row>
    <row r="877" spans="1:57" ht="12.75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</row>
    <row r="878" spans="1:57" ht="12.75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</row>
    <row r="879" spans="1:57" ht="12.75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</row>
    <row r="880" spans="1:57" ht="12.75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</row>
    <row r="881" spans="1:57" ht="12.75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</row>
    <row r="882" spans="1:57" ht="12.75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</row>
    <row r="883" spans="1:57" ht="12.75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</row>
    <row r="884" spans="1:57" ht="12.75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</row>
    <row r="885" spans="1:57" ht="12.75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</row>
    <row r="886" spans="1:57" ht="12.75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</row>
    <row r="887" spans="1:57" ht="12.75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</row>
    <row r="888" spans="1:57" ht="12.75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</row>
    <row r="889" spans="1:57" ht="12.75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</row>
    <row r="890" spans="1:57" ht="12.75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</row>
    <row r="891" spans="1:57" ht="12.75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</row>
    <row r="892" spans="1:57" ht="12.75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</row>
    <row r="893" spans="1:57" ht="12.75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</row>
    <row r="894" spans="1:57" ht="12.75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</row>
    <row r="895" spans="1:57" ht="12.75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</row>
    <row r="896" spans="1:57" ht="12.75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</row>
    <row r="897" spans="1:57" ht="12.75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</row>
    <row r="898" spans="1:57" ht="12.75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</row>
    <row r="899" spans="1:57" ht="12.75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</row>
    <row r="900" spans="1:57" ht="12.75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</row>
    <row r="901" spans="1:57" ht="12.75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</row>
    <row r="902" spans="1:57" ht="12.75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</row>
    <row r="903" spans="1:57" ht="12.75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</row>
    <row r="904" spans="1:57" ht="12.75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</row>
    <row r="905" spans="1:57" ht="12.75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</row>
    <row r="906" spans="1:57" ht="12.75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</row>
    <row r="907" spans="1:57" ht="12.75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</row>
    <row r="908" spans="1:57" ht="12.75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</row>
    <row r="909" spans="1:57" ht="12.75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</row>
    <row r="910" spans="1:57" ht="12.75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</row>
    <row r="911" spans="1:57" ht="12.75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</row>
    <row r="912" spans="1:57" ht="12.75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</row>
    <row r="913" spans="1:57" ht="12.75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</row>
    <row r="914" spans="1:57" ht="12.75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</row>
    <row r="915" spans="1:57" ht="12.75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</row>
    <row r="916" spans="1:57" ht="12.75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</row>
    <row r="917" spans="1:57" ht="12.75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</row>
    <row r="918" spans="1:57" ht="12.75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</row>
    <row r="919" spans="1:57" ht="12.75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</row>
    <row r="920" spans="1:57" ht="12.75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</row>
    <row r="921" spans="1:57" ht="12.75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</row>
    <row r="922" spans="1:57" ht="12.75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</row>
    <row r="923" spans="1:57" ht="12.75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</row>
    <row r="924" spans="1:57" ht="12.75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</row>
    <row r="925" spans="1:57" ht="12.75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</row>
    <row r="926" spans="1:57" ht="12.75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</row>
    <row r="927" spans="1:57" ht="12.75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</row>
    <row r="928" spans="1:57" ht="12.75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</row>
    <row r="929" spans="1:57" ht="12.75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</row>
    <row r="930" spans="1:57" ht="12.75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</row>
    <row r="931" spans="1:57" ht="12.75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</row>
    <row r="932" spans="1:57" ht="12.75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</row>
    <row r="933" spans="1:57" ht="12.75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</row>
    <row r="934" spans="1:57" ht="12.75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</row>
    <row r="935" spans="1:57" ht="12.75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</row>
    <row r="936" spans="1:57" ht="12.75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</row>
    <row r="937" spans="1:57" ht="12.75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</row>
    <row r="938" spans="1:57" ht="12.75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</row>
    <row r="939" spans="1:57" ht="12.75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</row>
    <row r="940" spans="1:57" ht="12.75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</row>
    <row r="941" spans="1:57" ht="12.75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</row>
    <row r="942" spans="1:57" ht="12.75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</row>
    <row r="943" spans="1:57" ht="12.75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</row>
    <row r="944" spans="1:57" ht="12.75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</row>
    <row r="945" spans="1:57" ht="12.75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</row>
    <row r="946" spans="1:57" ht="12.75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</row>
    <row r="947" spans="1:57" ht="12.75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</row>
    <row r="948" spans="1:57" ht="12.75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</row>
    <row r="949" spans="1:57" ht="12.75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</row>
    <row r="950" spans="1:57" ht="12.75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</row>
    <row r="951" spans="1:57" ht="12.75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</row>
    <row r="952" spans="1:57" ht="12.75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</row>
    <row r="953" spans="1:57" ht="12.75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</row>
    <row r="954" spans="1:57" ht="12.75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</row>
    <row r="955" spans="1:57" ht="12.75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</row>
    <row r="956" spans="1:57" ht="12.75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</row>
    <row r="957" spans="1:57" ht="12.75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</row>
    <row r="958" spans="1:57" ht="12.75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</row>
    <row r="959" spans="1:57" ht="12.75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</row>
    <row r="960" spans="1:57" ht="12.75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</row>
    <row r="961" spans="1:57" ht="12.75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</row>
    <row r="962" spans="1:57" ht="12.75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</row>
    <row r="963" spans="1:57" ht="12.75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</row>
    <row r="964" spans="1:57" ht="12.75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</row>
    <row r="965" spans="1:57" ht="12.75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</row>
    <row r="966" spans="1:57" ht="12.75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</row>
    <row r="967" spans="1:57" ht="12.75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</row>
    <row r="968" spans="1:57" ht="12.75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</row>
    <row r="969" spans="1:57" ht="12.75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</row>
    <row r="970" spans="1:57" ht="12.75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</row>
    <row r="971" spans="1:57" ht="12.75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</row>
    <row r="972" spans="1:57" ht="12.75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</row>
    <row r="973" spans="1:57" ht="12.75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</row>
    <row r="974" spans="1:57" ht="12.75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</row>
    <row r="975" spans="1:57" ht="12.75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</row>
    <row r="976" spans="1:57" ht="12.75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</row>
    <row r="977" spans="1:57" ht="12.75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</row>
    <row r="978" spans="1:57" ht="12.75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</row>
    <row r="979" spans="1:57" ht="12.75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</row>
    <row r="980" spans="1:57" ht="12.75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</row>
    <row r="981" spans="1:57" ht="12.75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</row>
    <row r="982" spans="1:57" ht="12.75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</row>
    <row r="983" spans="1:57" ht="12.75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</row>
    <row r="984" spans="1:57" ht="12.75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</row>
    <row r="985" spans="1:57" ht="12.75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</row>
    <row r="986" spans="1:57" ht="12.75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</row>
    <row r="987" spans="1:57" ht="12.75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</row>
    <row r="988" spans="1:57" ht="12.75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</row>
    <row r="989" spans="1:57" ht="12.75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</row>
    <row r="990" spans="1:57" ht="12.75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</row>
    <row r="991" spans="1:57" ht="12.75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</row>
    <row r="992" spans="1:57" ht="12.75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</row>
    <row r="993" spans="1:57" ht="12.75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</row>
    <row r="994" spans="1:57" ht="12.75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</row>
    <row r="995" spans="1:57" ht="12.75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</row>
    <row r="996" spans="1:57" ht="12.75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</row>
    <row r="997" spans="1:57" ht="12.75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</row>
    <row r="998" spans="1:57" ht="12.75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</row>
    <row r="999" spans="1:57" ht="12.75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</row>
    <row r="1000" spans="1:57" ht="12.75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</row>
    <row r="1001" spans="1:57" ht="12.75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</row>
    <row r="1002" spans="1:57" ht="12.75">
      <c r="A1002" s="4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</row>
    <row r="1003" spans="1:57" ht="12.75">
      <c r="A1003" s="4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</row>
    <row r="1004" spans="1:57" ht="12.75">
      <c r="A1004" s="4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</row>
    <row r="1005" spans="1:57" ht="12.75">
      <c r="A1005" s="4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</row>
    <row r="1006" spans="1:57" ht="12.75">
      <c r="A1006" s="4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</row>
    <row r="1007" spans="1:57" ht="12.75">
      <c r="A1007" s="4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</row>
    <row r="1008" spans="1:57" ht="12.75">
      <c r="A1008" s="4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</row>
    <row r="1009" spans="1:57" ht="12.75">
      <c r="A1009" s="4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</row>
    <row r="1010" spans="1:57" ht="12.75">
      <c r="A1010" s="4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</row>
    <row r="1011" spans="1:57" ht="12.75">
      <c r="A1011" s="4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</row>
    <row r="1012" spans="1:57" ht="12.75">
      <c r="A1012" s="4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</row>
    <row r="1013" spans="1:57" ht="12.75">
      <c r="A1013" s="4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</row>
    <row r="1014" spans="1:57" ht="12.75">
      <c r="A1014" s="4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</row>
    <row r="1015" spans="1:57" ht="12.75">
      <c r="A1015" s="4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</row>
    <row r="1016" spans="1:57" ht="12.75">
      <c r="A1016" s="4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</row>
    <row r="1017" spans="1:57" ht="12.75">
      <c r="A1017" s="4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</row>
    <row r="1018" spans="1:57" ht="12.75">
      <c r="A1018" s="4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</row>
    <row r="1019" spans="1:57" ht="12.75">
      <c r="A1019" s="4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</row>
    <row r="1020" spans="1:57" ht="12.75">
      <c r="A1020" s="4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</row>
    <row r="1021" spans="1:57" ht="12.75">
      <c r="A1021" s="4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</row>
    <row r="1022" spans="1:57" ht="12.75">
      <c r="A1022" s="4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</row>
    <row r="1023" spans="1:57" ht="12.75">
      <c r="A1023" s="4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</row>
    <row r="1024" spans="1:57" ht="12.75">
      <c r="A1024" s="4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</row>
    <row r="1025" spans="1:57" ht="12.75">
      <c r="A1025" s="4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</row>
    <row r="1026" spans="1:57" ht="12.75">
      <c r="A1026" s="4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</row>
    <row r="1027" spans="1:57" ht="12.75">
      <c r="A1027" s="4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</row>
    <row r="1028" spans="1:57" ht="12.75">
      <c r="A1028" s="4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</row>
    <row r="1029" spans="1:57" ht="12.75">
      <c r="A1029" s="4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</row>
    <row r="1030" spans="1:57" ht="12.75">
      <c r="A1030" s="4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</row>
    <row r="1031" spans="1:57" ht="12.75">
      <c r="A1031" s="4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</row>
    <row r="1032" spans="1:57" ht="12.75">
      <c r="A1032" s="4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</row>
    <row r="1033" spans="1:57" ht="12.75">
      <c r="A1033" s="4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</row>
    <row r="1034" spans="1:57" ht="12.75">
      <c r="A1034" s="4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</row>
    <row r="1035" spans="1:57" ht="12.75">
      <c r="A1035" s="4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</row>
    <row r="1036" spans="1:57" ht="12.75">
      <c r="A1036" s="4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</row>
    <row r="1037" spans="1:57" ht="12.75">
      <c r="A1037" s="4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</row>
    <row r="1038" spans="1:57" ht="12.75">
      <c r="A1038" s="4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</row>
    <row r="1039" spans="1:57" ht="12.75">
      <c r="A1039" s="4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</row>
    <row r="1040" spans="1:57" ht="12.75">
      <c r="A1040" s="4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</row>
    <row r="1041" spans="1:57" ht="12.75">
      <c r="A1041" s="4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</row>
    <row r="1042" spans="1:57" ht="12.75">
      <c r="A1042" s="4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</row>
    <row r="1043" spans="1:57" ht="12.75">
      <c r="A1043" s="4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</row>
    <row r="1044" spans="1:57" ht="12.75">
      <c r="A1044" s="4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</row>
    <row r="1045" spans="1:57" ht="12.75">
      <c r="A1045" s="4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</row>
    <row r="1046" spans="1:57" ht="12.75">
      <c r="A1046" s="4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</row>
    <row r="1047" spans="1:57" ht="12.75">
      <c r="A1047" s="4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</row>
    <row r="1048" spans="1:57" ht="12.75">
      <c r="A1048" s="4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</row>
    <row r="1049" spans="1:57" ht="12.75">
      <c r="A1049" s="4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</row>
    <row r="1050" spans="1:57" ht="12.75">
      <c r="A1050" s="4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</row>
    <row r="1051" spans="1:57" ht="12.75">
      <c r="A1051" s="4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</row>
    <row r="1052" spans="1:57" ht="12.75">
      <c r="A1052" s="4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</row>
    <row r="1053" spans="1:57" ht="12.75">
      <c r="A1053" s="4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</row>
    <row r="1054" spans="1:57" ht="12.75">
      <c r="A1054" s="4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</row>
    <row r="1055" spans="1:57" ht="12.75">
      <c r="A1055" s="4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</row>
  </sheetData>
  <mergeCells count="75">
    <mergeCell ref="L280:M280"/>
    <mergeCell ref="B292:C292"/>
    <mergeCell ref="B286:C286"/>
    <mergeCell ref="D286:E286"/>
    <mergeCell ref="F286:G286"/>
    <mergeCell ref="H286:I286"/>
    <mergeCell ref="J286:K286"/>
    <mergeCell ref="L286:M286"/>
    <mergeCell ref="B280:C280"/>
    <mergeCell ref="D280:E280"/>
    <mergeCell ref="F280:G280"/>
    <mergeCell ref="H280:I280"/>
    <mergeCell ref="J214:K214"/>
    <mergeCell ref="F214:G214"/>
    <mergeCell ref="H214:I214"/>
    <mergeCell ref="J280:K280"/>
    <mergeCell ref="L214:N214"/>
    <mergeCell ref="O214:Q214"/>
    <mergeCell ref="B266:C266"/>
    <mergeCell ref="D266:E266"/>
    <mergeCell ref="F266:G266"/>
    <mergeCell ref="H266:I266"/>
    <mergeCell ref="J266:K266"/>
    <mergeCell ref="O266:Q266"/>
    <mergeCell ref="B214:C214"/>
    <mergeCell ref="D214:E214"/>
    <mergeCell ref="J141:K141"/>
    <mergeCell ref="L141:N141"/>
    <mergeCell ref="O141:Q141"/>
    <mergeCell ref="B169:C169"/>
    <mergeCell ref="D169:E169"/>
    <mergeCell ref="F169:G169"/>
    <mergeCell ref="H169:I169"/>
    <mergeCell ref="J169:K169"/>
    <mergeCell ref="L169:N169"/>
    <mergeCell ref="O169:Q169"/>
    <mergeCell ref="B141:C141"/>
    <mergeCell ref="D141:E141"/>
    <mergeCell ref="F141:G141"/>
    <mergeCell ref="H141:I141"/>
    <mergeCell ref="J93:K93"/>
    <mergeCell ref="L93:N93"/>
    <mergeCell ref="O93:Q93"/>
    <mergeCell ref="B111:C111"/>
    <mergeCell ref="D111:E111"/>
    <mergeCell ref="F111:G111"/>
    <mergeCell ref="H111:I111"/>
    <mergeCell ref="J111:K111"/>
    <mergeCell ref="L111:N111"/>
    <mergeCell ref="O111:Q111"/>
    <mergeCell ref="B93:C93"/>
    <mergeCell ref="D93:E93"/>
    <mergeCell ref="F93:G93"/>
    <mergeCell ref="H93:I93"/>
    <mergeCell ref="J50:K50"/>
    <mergeCell ref="L50:N50"/>
    <mergeCell ref="O50:Q50"/>
    <mergeCell ref="B71:C71"/>
    <mergeCell ref="D71:E71"/>
    <mergeCell ref="F71:G71"/>
    <mergeCell ref="H71:I71"/>
    <mergeCell ref="J71:K71"/>
    <mergeCell ref="L71:N71"/>
    <mergeCell ref="O71:Q71"/>
    <mergeCell ref="B50:C50"/>
    <mergeCell ref="D50:E50"/>
    <mergeCell ref="F50:G50"/>
    <mergeCell ref="H50:I50"/>
    <mergeCell ref="J5:K5"/>
    <mergeCell ref="L5:N5"/>
    <mergeCell ref="O5:Q5"/>
    <mergeCell ref="B5:C5"/>
    <mergeCell ref="D5:E5"/>
    <mergeCell ref="F5:G5"/>
    <mergeCell ref="H5:I5"/>
  </mergeCells>
  <printOptions horizontalCentered="1" verticalCentered="1"/>
  <pageMargins left="0" right="0.5" top="0.5" bottom="0.5" header="0.5" footer="0.5"/>
  <pageSetup horizontalDpi="300" verticalDpi="300" orientation="landscape" scale="85" r:id="rId1"/>
  <rowBreaks count="6" manualBreakCount="6">
    <brk id="45" max="255" man="1"/>
    <brk id="89" max="255" man="1"/>
    <brk id="136" max="255" man="1"/>
    <brk id="165" max="255" man="1"/>
    <brk id="211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2003-02-03T21:46:54Z</cp:lastPrinted>
  <dcterms:created xsi:type="dcterms:W3CDTF">2003-01-28T15:23:22Z</dcterms:created>
  <dcterms:modified xsi:type="dcterms:W3CDTF">2003-02-03T22:04:31Z</dcterms:modified>
  <cp:category/>
  <cp:version/>
  <cp:contentType/>
  <cp:contentStatus/>
</cp:coreProperties>
</file>