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5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<sst xmlns="http://schemas.openxmlformats.org/spreadsheetml/2006/main" count="716" uniqueCount="295">
  <si>
    <t>(Undergraduates/Professionals</t>
  </si>
  <si>
    <t>IOWA STATE UNIVERSITY OF SCIENCE AND TECHNOLOGY</t>
  </si>
  <si>
    <t>Page 1</t>
  </si>
  <si>
    <t xml:space="preserve">     by Curriculum/Major</t>
  </si>
  <si>
    <t>OFFICE OF THE REGISTRAR</t>
  </si>
  <si>
    <t xml:space="preserve"> Graduates by Department*)</t>
  </si>
  <si>
    <t>COLLEGE OF</t>
  </si>
  <si>
    <t>Freshmen</t>
  </si>
  <si>
    <t>Soph.</t>
  </si>
  <si>
    <t>Juniors</t>
  </si>
  <si>
    <t>Seniors</t>
  </si>
  <si>
    <t>Specials</t>
  </si>
  <si>
    <t>Undergraduates</t>
  </si>
  <si>
    <t>Graduates</t>
  </si>
  <si>
    <t xml:space="preserve"> AGRICULTURE</t>
  </si>
  <si>
    <t>M</t>
  </si>
  <si>
    <t>W</t>
  </si>
  <si>
    <t>TOTAL</t>
  </si>
  <si>
    <t>Agriculture - Special</t>
  </si>
  <si>
    <t>No Graduates</t>
  </si>
  <si>
    <t>Agriculture-Undeclared</t>
  </si>
  <si>
    <t>Agricultural Biochemistry</t>
  </si>
  <si>
    <t>Agricultural Business</t>
  </si>
  <si>
    <t>Agricultural Education</t>
  </si>
  <si>
    <t>Agricultural Educ. &amp; Studies</t>
  </si>
  <si>
    <t>Graduates Only</t>
  </si>
  <si>
    <t>Agricultural Studies</t>
  </si>
  <si>
    <t>Agricultural Systems Tech.</t>
  </si>
  <si>
    <t>Agronomy</t>
  </si>
  <si>
    <t>Animal Ecology</t>
  </si>
  <si>
    <t>Animal Science</t>
  </si>
  <si>
    <t>Animal Science (Pre-Vet)</t>
  </si>
  <si>
    <t>Biochemistry, Biophysics, &amp; Molecular Biology</t>
  </si>
  <si>
    <t>Graduates Only - See also BBMB in College of Liberal Arts &amp; Sciences</t>
  </si>
  <si>
    <t>Botany</t>
  </si>
  <si>
    <t>Graduates Only - See also Botany in College of Liberal Arts &amp; Sciences</t>
  </si>
  <si>
    <t>Dairy Science</t>
  </si>
  <si>
    <t>Dairy Science (Pre-Vet)</t>
  </si>
  <si>
    <t>Dietetics (See also FCS)</t>
  </si>
  <si>
    <t>Economics</t>
  </si>
  <si>
    <t>Graduates Only - See also Economics in the College of Liberal Arts &amp; Sciences</t>
  </si>
  <si>
    <t>Entomology</t>
  </si>
  <si>
    <t>Environmental Science (Agriculture)</t>
  </si>
  <si>
    <t>Food Science (see also FCS)</t>
  </si>
  <si>
    <t>Food Science &amp; Human Nutrition</t>
  </si>
  <si>
    <t>Graduates Only - See also Food Science &amp; Nutrition in College of FCS</t>
  </si>
  <si>
    <t>Forestry</t>
  </si>
  <si>
    <t>General Preveterinary Medicine</t>
  </si>
  <si>
    <t>Genetics (See also LAS)</t>
  </si>
  <si>
    <t xml:space="preserve">  See Zoology &amp; Genetics</t>
  </si>
  <si>
    <t>Horticulture</t>
  </si>
  <si>
    <t>Microbiology</t>
  </si>
  <si>
    <t>Nutritional Science (See also FCS)</t>
  </si>
  <si>
    <t>Plant Health &amp; Protection</t>
  </si>
  <si>
    <t>Plant Pathology</t>
  </si>
  <si>
    <t>Professional Agriculture</t>
  </si>
  <si>
    <t>Public Serv. &amp; Admin. in Ag.</t>
  </si>
  <si>
    <t>Sociology</t>
  </si>
  <si>
    <t>Graduates Only - See also Sociology in College of Liberal Arts &amp; Sciences</t>
  </si>
  <si>
    <t>Zoology (See also LAS)</t>
  </si>
  <si>
    <t>Zoology &amp; Genetics</t>
  </si>
  <si>
    <t>Graduates Only - See also Zoology and Genetics in College of Liberal Arts &amp; Sciences</t>
  </si>
  <si>
    <t>Total by Gender</t>
  </si>
  <si>
    <t>Total Agriculture</t>
  </si>
  <si>
    <t>(Undergraduates/Professionals by Curriculum/Major</t>
  </si>
  <si>
    <t>Page 2</t>
  </si>
  <si>
    <t xml:space="preserve"> BUSINESS</t>
  </si>
  <si>
    <t>Business - Special</t>
  </si>
  <si>
    <t>Business - Undeclared</t>
  </si>
  <si>
    <t>Accounting</t>
  </si>
  <si>
    <t>Business Administration</t>
  </si>
  <si>
    <t>Finance</t>
  </si>
  <si>
    <t>Logistics, Operatons and Management Information Systems</t>
  </si>
  <si>
    <t>Management</t>
  </si>
  <si>
    <t>Management Info. Systems</t>
  </si>
  <si>
    <t>Marketing</t>
  </si>
  <si>
    <t>Pre-Business</t>
  </si>
  <si>
    <t>Production/Operations Management</t>
  </si>
  <si>
    <t>Transportation and Logistics</t>
  </si>
  <si>
    <t xml:space="preserve">Total Business </t>
  </si>
  <si>
    <t xml:space="preserve"> DESIGN</t>
  </si>
  <si>
    <t>Design - Special</t>
  </si>
  <si>
    <t>Design - Undeclared</t>
  </si>
  <si>
    <t>Architecture</t>
  </si>
  <si>
    <t>Graduates Only - See also Architecture-Professional Degree</t>
  </si>
  <si>
    <t>Architecture-Profess. Degree</t>
  </si>
  <si>
    <t>Art &amp; Design</t>
  </si>
  <si>
    <t>Art &amp; Design-B.A.</t>
  </si>
  <si>
    <t>Art &amp; Design-B.F.A.</t>
  </si>
  <si>
    <t>Community &amp; Regional Plan.</t>
  </si>
  <si>
    <t>Graphic Design</t>
  </si>
  <si>
    <t>Interior Design</t>
  </si>
  <si>
    <t>Landscape Architecture</t>
  </si>
  <si>
    <t>Pre-Architecture</t>
  </si>
  <si>
    <t>Pre-Landscape Architecture</t>
  </si>
  <si>
    <t>Total Design</t>
  </si>
  <si>
    <t>Page 3</t>
  </si>
  <si>
    <t xml:space="preserve"> EDUCATION</t>
  </si>
  <si>
    <t>Education - Special</t>
  </si>
  <si>
    <t>Education - Undeclared</t>
  </si>
  <si>
    <t>Community Health Education</t>
  </si>
  <si>
    <t>Curriculum &amp; Instruction</t>
  </si>
  <si>
    <t>Graduates Only - See also Educational  Leadership and Policy Studies</t>
  </si>
  <si>
    <t>Early Childhood Educ. (See also FCS)</t>
  </si>
  <si>
    <t>Educational Leadership &amp; Policy St.</t>
  </si>
  <si>
    <t>Graduates Only - See also Curriculum and Instruction</t>
  </si>
  <si>
    <t>Elementary Education</t>
  </si>
  <si>
    <t>Exercise and Sport Science</t>
  </si>
  <si>
    <t>See H H P</t>
  </si>
  <si>
    <t>Health &amp; Human Performance</t>
  </si>
  <si>
    <t>Industrial Education &amp; Tech.</t>
  </si>
  <si>
    <t>Industrial Technology</t>
  </si>
  <si>
    <t>See IED T</t>
  </si>
  <si>
    <t>Total Education</t>
  </si>
  <si>
    <t xml:space="preserve"> ENGINEERING</t>
  </si>
  <si>
    <t>Engineering - Special</t>
  </si>
  <si>
    <t>Engineering - Undeclared</t>
  </si>
  <si>
    <t>Aerospace Engineering</t>
  </si>
  <si>
    <t>Agricultural &amp; Biosystems Engineering</t>
  </si>
  <si>
    <t>Agricultural Engineering</t>
  </si>
  <si>
    <t>See A B E</t>
  </si>
  <si>
    <t>Chemical Engineering</t>
  </si>
  <si>
    <t>Civil Engineering</t>
  </si>
  <si>
    <t>See C C E</t>
  </si>
  <si>
    <t>Computer Engineering</t>
  </si>
  <si>
    <t>See E C E</t>
  </si>
  <si>
    <t>Construction Engineering</t>
  </si>
  <si>
    <t>Electrical Engineering</t>
  </si>
  <si>
    <t>Electrical &amp; Computer Engr.</t>
  </si>
  <si>
    <t>Engineering Applications</t>
  </si>
  <si>
    <t>Engineering Operations</t>
  </si>
  <si>
    <t>Engineering Science</t>
  </si>
  <si>
    <t>Ind. &amp; Manufacturing Syst. Eng.</t>
  </si>
  <si>
    <t>Industrial Engineering</t>
  </si>
  <si>
    <t>See IMSE</t>
  </si>
  <si>
    <t>Materials Engineering</t>
  </si>
  <si>
    <t>Materials Science &amp; Engineering</t>
  </si>
  <si>
    <t>Mechanical Engineering</t>
  </si>
  <si>
    <t>Systems Engineering</t>
  </si>
  <si>
    <t>Total Engineering</t>
  </si>
  <si>
    <t>Page 4</t>
  </si>
  <si>
    <t>COLLEGE OF FAMILY &amp;</t>
  </si>
  <si>
    <t xml:space="preserve"> CONSUMER SCIENCES</t>
  </si>
  <si>
    <t>Family &amp; Consumer Sciences 
  - Special</t>
  </si>
  <si>
    <t>Family and
   Consumer Sciences</t>
  </si>
  <si>
    <t>Apparel, Educational Studies,
  &amp; Hospitality Management*</t>
  </si>
  <si>
    <t>Apparel Merchandising,
  Design and Production</t>
  </si>
  <si>
    <t>Child and 
   Family Services</t>
  </si>
  <si>
    <t>Dietetics 
   (See also Agriculture)</t>
  </si>
  <si>
    <t>Early Childhood Education
  (See also Education)</t>
  </si>
  <si>
    <t>Family &amp; Consumer 
   Sciences Education</t>
  </si>
  <si>
    <t>Family &amp; Consumer Sciences 
   Education &amp; Studies*</t>
  </si>
  <si>
    <t>Family Resource Management
   and Consumer Sciences</t>
  </si>
  <si>
    <t>Food Science 
   (See also Agriculture)</t>
  </si>
  <si>
    <t>Food Science 
   and Human Nutrition</t>
  </si>
  <si>
    <t>Hotel, Restaurant and
   Institution Management*</t>
  </si>
  <si>
    <t>Housing and the
   Near Environment</t>
  </si>
  <si>
    <t>Human Development 
   and Family Studies</t>
  </si>
  <si>
    <t>Nutritional Sciences
   (See also Agriculture)</t>
  </si>
  <si>
    <t>Studies in Family 
   and Consumer Sciences</t>
  </si>
  <si>
    <t>Textiles 
   and Clothing*</t>
  </si>
  <si>
    <t>Total Family &amp; Consumer Sciences</t>
  </si>
  <si>
    <t>* FCEDS, T C, and HRI are currently being administered by AESHM but are listed separately for this report.</t>
  </si>
  <si>
    <t>Page 5</t>
  </si>
  <si>
    <t>COLLEGE OF LIBERAL</t>
  </si>
  <si>
    <t xml:space="preserve"> ARTS &amp; SCIENCES</t>
  </si>
  <si>
    <t>Intensive Engl. &amp; Orientation</t>
  </si>
  <si>
    <t>Lib. Arts &amp; Sciences-Special</t>
  </si>
  <si>
    <t>Lib. Arts &amp; Sci.-Open Option</t>
  </si>
  <si>
    <t>Advertising</t>
  </si>
  <si>
    <t>Anthropology</t>
  </si>
  <si>
    <t>Applied Physics</t>
  </si>
  <si>
    <t>Biochemistry</t>
  </si>
  <si>
    <t xml:space="preserve">  See Biochem &amp; Biophys</t>
  </si>
  <si>
    <t>Graduates Only --- See also BBMB in College of Agriculture</t>
  </si>
  <si>
    <t>Biological/Pre-Med. Illustr.</t>
  </si>
  <si>
    <t>Biology</t>
  </si>
  <si>
    <t>Biophysics</t>
  </si>
  <si>
    <t>Botany (see also AG)</t>
  </si>
  <si>
    <t>Chemistry</t>
  </si>
  <si>
    <t>Communications Studies</t>
  </si>
  <si>
    <t>Computer Science</t>
  </si>
  <si>
    <t>Earth Science</t>
  </si>
  <si>
    <t>See GE AT</t>
  </si>
  <si>
    <t>Economics (See also AG)</t>
  </si>
  <si>
    <t>English</t>
  </si>
  <si>
    <t>Environmental Science (LAS)</t>
  </si>
  <si>
    <t>French</t>
  </si>
  <si>
    <t>Genetics (See also AG)</t>
  </si>
  <si>
    <t>Geological &amp; Atmospheric Sci.</t>
  </si>
  <si>
    <t>Geology</t>
  </si>
  <si>
    <t>General Undergraduate St.</t>
  </si>
  <si>
    <t>German</t>
  </si>
  <si>
    <t>History</t>
  </si>
  <si>
    <t>Interdisciplinary Studies</t>
  </si>
  <si>
    <t>Journalism &amp; Mass Comm.</t>
  </si>
  <si>
    <t>Liberal Studies</t>
  </si>
  <si>
    <t>Linguistics</t>
  </si>
  <si>
    <t>Mathematics</t>
  </si>
  <si>
    <t>Meteorology</t>
  </si>
  <si>
    <t>Music (Curriculum)</t>
  </si>
  <si>
    <t>Music (Major)</t>
  </si>
  <si>
    <t>Performing Arts</t>
  </si>
  <si>
    <t>Philosophy</t>
  </si>
  <si>
    <t>Physics</t>
  </si>
  <si>
    <t xml:space="preserve">  See Physics &amp; Astro</t>
  </si>
  <si>
    <t>Physics and Astronomy</t>
  </si>
  <si>
    <t>Political Science</t>
  </si>
  <si>
    <t xml:space="preserve">  (continued)</t>
  </si>
  <si>
    <t>Page 6</t>
  </si>
  <si>
    <t xml:space="preserve"> ARTS &amp; SCIENCES (con't)</t>
  </si>
  <si>
    <t>Pre-Advertising</t>
  </si>
  <si>
    <t>Pre-Biological/Pre-Medical Illustration</t>
  </si>
  <si>
    <t>Pre-Computer Science</t>
  </si>
  <si>
    <t>Pre-Journalism &amp; Mass Comm.</t>
  </si>
  <si>
    <t>Prep. for Human Medicine</t>
  </si>
  <si>
    <t>Preparation for Law</t>
  </si>
  <si>
    <t>Preprofess. Health Programs</t>
  </si>
  <si>
    <t>Psychology</t>
  </si>
  <si>
    <t>Religious Studies</t>
  </si>
  <si>
    <t>Russian</t>
  </si>
  <si>
    <t>Russian Studies</t>
  </si>
  <si>
    <t>Sociology (See also AG)</t>
  </si>
  <si>
    <t>Spanish</t>
  </si>
  <si>
    <t>Speech Communication</t>
  </si>
  <si>
    <t>Statistics</t>
  </si>
  <si>
    <t>Technical Communication</t>
  </si>
  <si>
    <t>Women's Studies</t>
  </si>
  <si>
    <t>Zoology  (See also AG)</t>
  </si>
  <si>
    <t>Graduates Only -- See also Zoology &amp; Genetics in College of Agriculture</t>
  </si>
  <si>
    <t>Total Liberal Arts &amp; Sciences</t>
  </si>
  <si>
    <t>INTERDEPARTMENTAL UNITS AND</t>
  </si>
  <si>
    <t xml:space="preserve">  GRADUATE UNDECLARED</t>
  </si>
  <si>
    <t>Nondegree - Undeclared</t>
  </si>
  <si>
    <t>Bioinformatics &amp; Computational Biology</t>
  </si>
  <si>
    <t>Graduates Only - Enrollment shown under admitting department</t>
  </si>
  <si>
    <t xml:space="preserve">       ---</t>
  </si>
  <si>
    <t>Genetics - Interdisciplinary</t>
  </si>
  <si>
    <t>Immunobiology</t>
  </si>
  <si>
    <t>Graduates Only - First year enrollment only.  All others shown under cooperating dept.</t>
  </si>
  <si>
    <t>Industrial Relations</t>
  </si>
  <si>
    <t>Information Assurance</t>
  </si>
  <si>
    <t>Interdisciplinary Graduate Studies</t>
  </si>
  <si>
    <t>Neurosciences</t>
  </si>
  <si>
    <t>Plant Physiology</t>
  </si>
  <si>
    <t>Sustainable Agriculture</t>
  </si>
  <si>
    <t>Toxicology</t>
  </si>
  <si>
    <t>Transportation</t>
  </si>
  <si>
    <t>Water Resourses</t>
  </si>
  <si>
    <t>Total Interdepartmental Programs</t>
  </si>
  <si>
    <t>Page 7</t>
  </si>
  <si>
    <t>1st year</t>
  </si>
  <si>
    <t>2nd year</t>
  </si>
  <si>
    <t>3rd year</t>
  </si>
  <si>
    <t>4th year</t>
  </si>
  <si>
    <t>Professional</t>
  </si>
  <si>
    <t xml:space="preserve">  VETERINARY MEDICINE</t>
  </si>
  <si>
    <t>Veterinary Medicine - Special</t>
  </si>
  <si>
    <t>Veterinary Medicine</t>
  </si>
  <si>
    <t>Biomedical Sciences</t>
  </si>
  <si>
    <t>Veterinary Clinical Sciences</t>
  </si>
  <si>
    <t>Vet. Diagnostic &amp; Production Animal Medicine</t>
  </si>
  <si>
    <t>Vet. Microbiology &amp; Preventive Medicine</t>
  </si>
  <si>
    <t>Veterinary Pathology</t>
  </si>
  <si>
    <t>Total Veterinary Medicine</t>
  </si>
  <si>
    <t>TOTAL UNDERGRADUATE ENROLLMENT</t>
  </si>
  <si>
    <t>TOTAL BY GENDER</t>
  </si>
  <si>
    <t>TOTAL BY YEAR</t>
  </si>
  <si>
    <t>TOTAL PROFESSIONAL ENROLLMENT</t>
  </si>
  <si>
    <t>TOTAL GRADUATE ENROLLMENT</t>
  </si>
  <si>
    <t>TOTAL ENROLLMENT</t>
  </si>
  <si>
    <t>Men</t>
  </si>
  <si>
    <t>Women</t>
  </si>
  <si>
    <t>Total</t>
  </si>
  <si>
    <t xml:space="preserve">TOTAL </t>
  </si>
  <si>
    <t xml:space="preserve"> *The graduate students enrolled in the Department of Apparel, Educataional Studies, and Hospitality Management in the College of Family and Comsumer Sciences are</t>
  </si>
  <si>
    <t xml:space="preserve">  reported under their major instead of the department as other graduate students are reported. </t>
  </si>
  <si>
    <t>Natural Resource Ecology &amp; Mgmt</t>
  </si>
  <si>
    <t>Foodservice &amp; Lodging 
   Management</t>
  </si>
  <si>
    <t xml:space="preserve"> See Natural Resources Mgmt</t>
  </si>
  <si>
    <t xml:space="preserve">Ecology, Evolution and Organismal Biology </t>
  </si>
  <si>
    <t>Graduates Only - See also EEOB in the College of LAS and Interdepartmental Programs</t>
  </si>
  <si>
    <t xml:space="preserve">Genetics, Development and Cell Biology </t>
  </si>
  <si>
    <t>Graduates Only - See also GDCB in the College of LAS and Interdepartmental Programs</t>
  </si>
  <si>
    <t>Graduates Only - See also EEOB in the College of AG and Interdepartmental Programs</t>
  </si>
  <si>
    <t>Undeclared Distance Learning</t>
  </si>
  <si>
    <t>Human Computer Interaction</t>
  </si>
  <si>
    <t>Mol. Cell. &amp; Develpmt. Biology</t>
  </si>
  <si>
    <t>Graduates Only - See also EEOB in the Colleges of AG and LAS</t>
  </si>
  <si>
    <t>Graduates Only - See also GDCB in the Colleges of AG and LAS</t>
  </si>
  <si>
    <t>Page 8</t>
  </si>
  <si>
    <t>Enrollment Statistics for Spring Semester 2004</t>
  </si>
  <si>
    <t>Spring Semester 2004</t>
  </si>
  <si>
    <t>January 28, 2004</t>
  </si>
  <si>
    <t>Civil Construction &amp; Environmental Engr.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</si>
</sst>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9"/>
      <name val="Helv"/>
      <family val="0"/>
    </font>
    <font>
      <sz val="8"/>
      <name val="Helv"/>
      <family val="0"/>
    </font>
    <font>
      <sz val="12"/>
      <name val="Helv"/>
      <family val="0"/>
    </font>
    <font>
      <u val="single"/>
      <sz val="12"/>
      <name val="Helv"/>
      <family val="0"/>
    </font>
    <font>
      <sz val="10"/>
      <name val="Helv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37" fontId="1" fillId="0" borderId="0" xfId="0" applyNumberFormat="1" applyFont="1" applyFill="1" applyAlignment="1">
      <alignment horizontal="centerContinuous"/>
    </xf>
    <xf numFmtId="37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37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37" fontId="1" fillId="0" borderId="3" xfId="0" applyNumberFormat="1" applyFont="1" applyFill="1" applyBorder="1" applyAlignment="1">
      <alignment horizontal="center"/>
    </xf>
    <xf numFmtId="37" fontId="1" fillId="0" borderId="0" xfId="0" applyNumberFormat="1" applyFont="1" applyFill="1" applyBorder="1" applyAlignment="1">
      <alignment horizontal="center"/>
    </xf>
    <xf numFmtId="37" fontId="1" fillId="0" borderId="4" xfId="0" applyNumberFormat="1" applyFont="1" applyFill="1" applyBorder="1" applyAlignment="1">
      <alignment horizontal="center"/>
    </xf>
    <xf numFmtId="37" fontId="1" fillId="0" borderId="2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37" fontId="1" fillId="0" borderId="6" xfId="0" applyNumberFormat="1" applyFont="1" applyFill="1" applyBorder="1" applyAlignment="1">
      <alignment/>
    </xf>
    <xf numFmtId="37" fontId="1" fillId="0" borderId="7" xfId="0" applyNumberFormat="1" applyFont="1" applyFill="1" applyBorder="1" applyAlignment="1">
      <alignment/>
    </xf>
    <xf numFmtId="37" fontId="1" fillId="0" borderId="8" xfId="0" applyNumberFormat="1" applyFont="1" applyFill="1" applyBorder="1" applyAlignment="1">
      <alignment/>
    </xf>
    <xf numFmtId="37" fontId="1" fillId="0" borderId="9" xfId="0" applyNumberFormat="1" applyFont="1" applyFill="1" applyBorder="1" applyAlignment="1">
      <alignment/>
    </xf>
    <xf numFmtId="37" fontId="1" fillId="0" borderId="10" xfId="0" applyNumberFormat="1" applyFont="1" applyFill="1" applyBorder="1" applyAlignment="1">
      <alignment/>
    </xf>
    <xf numFmtId="37" fontId="1" fillId="0" borderId="11" xfId="0" applyNumberFormat="1" applyFont="1" applyFill="1" applyBorder="1" applyAlignment="1">
      <alignment/>
    </xf>
    <xf numFmtId="37" fontId="1" fillId="0" borderId="7" xfId="0" applyNumberFormat="1" applyFont="1" applyFill="1" applyBorder="1" applyAlignment="1">
      <alignment horizontal="left"/>
    </xf>
    <xf numFmtId="37" fontId="1" fillId="0" borderId="12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left"/>
    </xf>
    <xf numFmtId="37" fontId="1" fillId="0" borderId="14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37" fontId="1" fillId="0" borderId="15" xfId="0" applyNumberFormat="1" applyFont="1" applyFill="1" applyBorder="1" applyAlignment="1">
      <alignment/>
    </xf>
    <xf numFmtId="37" fontId="1" fillId="0" borderId="16" xfId="0" applyNumberFormat="1" applyFont="1" applyFill="1" applyBorder="1" applyAlignment="1">
      <alignment/>
    </xf>
    <xf numFmtId="37" fontId="1" fillId="0" borderId="17" xfId="0" applyNumberFormat="1" applyFont="1" applyFill="1" applyBorder="1" applyAlignment="1">
      <alignment horizontal="left"/>
    </xf>
    <xf numFmtId="37" fontId="1" fillId="0" borderId="18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left"/>
    </xf>
    <xf numFmtId="37" fontId="1" fillId="0" borderId="20" xfId="0" applyNumberFormat="1" applyFont="1" applyFill="1" applyBorder="1" applyAlignment="1">
      <alignment/>
    </xf>
    <xf numFmtId="37" fontId="1" fillId="0" borderId="21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/>
    </xf>
    <xf numFmtId="37" fontId="1" fillId="0" borderId="17" xfId="0" applyNumberFormat="1" applyFont="1" applyFill="1" applyBorder="1" applyAlignment="1">
      <alignment/>
    </xf>
    <xf numFmtId="37" fontId="1" fillId="0" borderId="22" xfId="0" applyNumberFormat="1" applyFont="1" applyFill="1" applyBorder="1" applyAlignment="1">
      <alignment/>
    </xf>
    <xf numFmtId="37" fontId="1" fillId="0" borderId="23" xfId="0" applyNumberFormat="1" applyFont="1" applyFill="1" applyBorder="1" applyAlignment="1">
      <alignment/>
    </xf>
    <xf numFmtId="37" fontId="1" fillId="0" borderId="24" xfId="0" applyNumberFormat="1" applyFont="1" applyFill="1" applyBorder="1" applyAlignment="1">
      <alignment/>
    </xf>
    <xf numFmtId="37" fontId="1" fillId="0" borderId="25" xfId="0" applyNumberFormat="1" applyFont="1" applyFill="1" applyBorder="1" applyAlignment="1">
      <alignment/>
    </xf>
    <xf numFmtId="37" fontId="1" fillId="0" borderId="26" xfId="0" applyNumberFormat="1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37" fontId="1" fillId="0" borderId="13" xfId="0" applyNumberFormat="1" applyFont="1" applyFill="1" applyBorder="1" applyAlignment="1">
      <alignment/>
    </xf>
    <xf numFmtId="0" fontId="1" fillId="0" borderId="27" xfId="0" applyFont="1" applyFill="1" applyBorder="1" applyAlignment="1">
      <alignment/>
    </xf>
    <xf numFmtId="37" fontId="1" fillId="0" borderId="28" xfId="0" applyNumberFormat="1" applyFont="1" applyFill="1" applyBorder="1" applyAlignment="1">
      <alignment/>
    </xf>
    <xf numFmtId="37" fontId="1" fillId="0" borderId="29" xfId="0" applyNumberFormat="1" applyFont="1" applyFill="1" applyBorder="1" applyAlignment="1">
      <alignment/>
    </xf>
    <xf numFmtId="37" fontId="1" fillId="0" borderId="30" xfId="0" applyNumberFormat="1" applyFont="1" applyFill="1" applyBorder="1" applyAlignment="1">
      <alignment/>
    </xf>
    <xf numFmtId="37" fontId="1" fillId="0" borderId="31" xfId="0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37" fontId="1" fillId="0" borderId="27" xfId="0" applyNumberFormat="1" applyFont="1" applyFill="1" applyBorder="1" applyAlignment="1">
      <alignment/>
    </xf>
    <xf numFmtId="37" fontId="1" fillId="0" borderId="28" xfId="0" applyNumberFormat="1" applyFont="1" applyFill="1" applyBorder="1" applyAlignment="1">
      <alignment horizontal="left"/>
    </xf>
    <xf numFmtId="37" fontId="1" fillId="0" borderId="14" xfId="0" applyNumberFormat="1" applyFont="1" applyFill="1" applyBorder="1" applyAlignment="1">
      <alignment horizontal="left"/>
    </xf>
    <xf numFmtId="37" fontId="1" fillId="0" borderId="19" xfId="0" applyNumberFormat="1" applyFont="1" applyFill="1" applyBorder="1" applyAlignment="1">
      <alignment/>
    </xf>
    <xf numFmtId="0" fontId="1" fillId="0" borderId="32" xfId="0" applyFont="1" applyFill="1" applyBorder="1" applyAlignment="1">
      <alignment/>
    </xf>
    <xf numFmtId="37" fontId="1" fillId="0" borderId="33" xfId="0" applyNumberFormat="1" applyFont="1" applyFill="1" applyBorder="1" applyAlignment="1">
      <alignment/>
    </xf>
    <xf numFmtId="37" fontId="1" fillId="0" borderId="34" xfId="0" applyNumberFormat="1" applyFont="1" applyFill="1" applyBorder="1" applyAlignment="1">
      <alignment/>
    </xf>
    <xf numFmtId="0" fontId="1" fillId="0" borderId="35" xfId="0" applyFont="1" applyFill="1" applyBorder="1" applyAlignment="1">
      <alignment horizontal="left"/>
    </xf>
    <xf numFmtId="37" fontId="1" fillId="0" borderId="36" xfId="0" applyNumberFormat="1" applyFont="1" applyFill="1" applyBorder="1" applyAlignment="1">
      <alignment/>
    </xf>
    <xf numFmtId="37" fontId="1" fillId="0" borderId="36" xfId="0" applyNumberFormat="1" applyFont="1" applyFill="1" applyBorder="1" applyAlignment="1">
      <alignment horizontal="left"/>
    </xf>
    <xf numFmtId="37" fontId="1" fillId="0" borderId="37" xfId="0" applyNumberFormat="1" applyFont="1" applyFill="1" applyBorder="1" applyAlignment="1">
      <alignment/>
    </xf>
    <xf numFmtId="37" fontId="1" fillId="0" borderId="38" xfId="0" applyNumberFormat="1" applyFont="1" applyFill="1" applyBorder="1" applyAlignment="1">
      <alignment/>
    </xf>
    <xf numFmtId="37" fontId="1" fillId="0" borderId="39" xfId="0" applyNumberFormat="1" applyFont="1" applyFill="1" applyBorder="1" applyAlignment="1">
      <alignment/>
    </xf>
    <xf numFmtId="37" fontId="1" fillId="0" borderId="40" xfId="0" applyNumberFormat="1" applyFont="1" applyFill="1" applyBorder="1" applyAlignment="1">
      <alignment/>
    </xf>
    <xf numFmtId="37" fontId="1" fillId="0" borderId="41" xfId="0" applyNumberFormat="1" applyFont="1" applyFill="1" applyBorder="1" applyAlignment="1">
      <alignment/>
    </xf>
    <xf numFmtId="37" fontId="1" fillId="0" borderId="42" xfId="0" applyNumberFormat="1" applyFont="1" applyFill="1" applyBorder="1" applyAlignment="1">
      <alignment/>
    </xf>
    <xf numFmtId="0" fontId="1" fillId="0" borderId="24" xfId="0" applyFont="1" applyFill="1" applyBorder="1" applyAlignment="1">
      <alignment horizontal="left"/>
    </xf>
    <xf numFmtId="37" fontId="1" fillId="0" borderId="43" xfId="0" applyNumberFormat="1" applyFont="1" applyFill="1" applyBorder="1" applyAlignment="1">
      <alignment/>
    </xf>
    <xf numFmtId="37" fontId="1" fillId="0" borderId="44" xfId="0" applyNumberFormat="1" applyFont="1" applyFill="1" applyBorder="1" applyAlignment="1">
      <alignment/>
    </xf>
    <xf numFmtId="37" fontId="1" fillId="0" borderId="38" xfId="0" applyNumberFormat="1" applyFont="1" applyFill="1" applyBorder="1" applyAlignment="1">
      <alignment horizontal="center"/>
    </xf>
    <xf numFmtId="37" fontId="1" fillId="0" borderId="37" xfId="0" applyNumberFormat="1" applyFont="1" applyFill="1" applyBorder="1" applyAlignment="1">
      <alignment horizontal="left"/>
    </xf>
    <xf numFmtId="37" fontId="1" fillId="0" borderId="3" xfId="0" applyNumberFormat="1" applyFont="1" applyFill="1" applyBorder="1" applyAlignment="1">
      <alignment horizontal="right"/>
    </xf>
    <xf numFmtId="37" fontId="1" fillId="0" borderId="45" xfId="0" applyNumberFormat="1" applyFont="1" applyFill="1" applyBorder="1" applyAlignment="1">
      <alignment horizontal="center"/>
    </xf>
    <xf numFmtId="37" fontId="1" fillId="0" borderId="4" xfId="0" applyNumberFormat="1" applyFont="1" applyFill="1" applyBorder="1" applyAlignment="1">
      <alignment horizontal="right"/>
    </xf>
    <xf numFmtId="37" fontId="1" fillId="0" borderId="0" xfId="0" applyNumberFormat="1" applyFont="1" applyFill="1" applyAlignment="1">
      <alignment horizontal="center"/>
    </xf>
    <xf numFmtId="37" fontId="1" fillId="0" borderId="46" xfId="0" applyNumberFormat="1" applyFont="1" applyFill="1" applyBorder="1" applyAlignment="1">
      <alignment/>
    </xf>
    <xf numFmtId="37" fontId="1" fillId="0" borderId="47" xfId="0" applyNumberFormat="1" applyFont="1" applyFill="1" applyBorder="1" applyAlignment="1">
      <alignment/>
    </xf>
    <xf numFmtId="37" fontId="1" fillId="0" borderId="48" xfId="0" applyNumberFormat="1" applyFont="1" applyFill="1" applyBorder="1" applyAlignment="1">
      <alignment/>
    </xf>
    <xf numFmtId="0" fontId="1" fillId="0" borderId="40" xfId="0" applyFont="1" applyFill="1" applyBorder="1" applyAlignment="1">
      <alignment horizontal="left"/>
    </xf>
    <xf numFmtId="37" fontId="1" fillId="0" borderId="49" xfId="0" applyNumberFormat="1" applyFont="1" applyFill="1" applyBorder="1" applyAlignment="1">
      <alignment/>
    </xf>
    <xf numFmtId="37" fontId="1" fillId="0" borderId="50" xfId="0" applyNumberFormat="1" applyFont="1" applyFill="1" applyBorder="1" applyAlignment="1">
      <alignment/>
    </xf>
    <xf numFmtId="37" fontId="1" fillId="0" borderId="5" xfId="0" applyNumberFormat="1" applyFont="1" applyFill="1" applyBorder="1" applyAlignment="1">
      <alignment/>
    </xf>
    <xf numFmtId="37" fontId="1" fillId="0" borderId="38" xfId="0" applyNumberFormat="1" applyFont="1" applyFill="1" applyBorder="1" applyAlignment="1">
      <alignment horizontal="left"/>
    </xf>
    <xf numFmtId="37" fontId="1" fillId="0" borderId="35" xfId="0" applyNumberFormat="1" applyFont="1" applyFill="1" applyBorder="1" applyAlignment="1">
      <alignment horizontal="left"/>
    </xf>
    <xf numFmtId="37" fontId="1" fillId="0" borderId="3" xfId="0" applyNumberFormat="1" applyFont="1" applyFill="1" applyBorder="1" applyAlignment="1">
      <alignment horizontal="left"/>
    </xf>
    <xf numFmtId="37" fontId="1" fillId="0" borderId="51" xfId="0" applyNumberFormat="1" applyFont="1" applyFill="1" applyBorder="1" applyAlignment="1">
      <alignment/>
    </xf>
    <xf numFmtId="37" fontId="1" fillId="0" borderId="51" xfId="0" applyNumberFormat="1" applyFont="1" applyFill="1" applyBorder="1" applyAlignment="1">
      <alignment horizontal="left"/>
    </xf>
    <xf numFmtId="37" fontId="1" fillId="0" borderId="52" xfId="0" applyNumberFormat="1" applyFont="1" applyFill="1" applyBorder="1" applyAlignment="1">
      <alignment/>
    </xf>
    <xf numFmtId="0" fontId="1" fillId="0" borderId="32" xfId="0" applyFont="1" applyFill="1" applyBorder="1" applyAlignment="1">
      <alignment horizontal="left"/>
    </xf>
    <xf numFmtId="37" fontId="1" fillId="0" borderId="14" xfId="0" applyNumberFormat="1" applyFont="1" applyFill="1" applyBorder="1" applyAlignment="1">
      <alignment horizontal="right"/>
    </xf>
    <xf numFmtId="37" fontId="1" fillId="0" borderId="37" xfId="0" applyNumberFormat="1" applyFont="1" applyFill="1" applyBorder="1" applyAlignment="1">
      <alignment horizontal="center"/>
    </xf>
    <xf numFmtId="37" fontId="1" fillId="0" borderId="16" xfId="0" applyNumberFormat="1" applyFont="1" applyFill="1" applyBorder="1" applyAlignment="1">
      <alignment horizontal="left"/>
    </xf>
    <xf numFmtId="37" fontId="2" fillId="0" borderId="17" xfId="0" applyNumberFormat="1" applyFont="1" applyFill="1" applyBorder="1" applyAlignment="1">
      <alignment/>
    </xf>
    <xf numFmtId="0" fontId="1" fillId="0" borderId="53" xfId="0" applyFont="1" applyFill="1" applyBorder="1" applyAlignment="1">
      <alignment horizontal="left"/>
    </xf>
    <xf numFmtId="37" fontId="2" fillId="0" borderId="14" xfId="0" applyNumberFormat="1" applyFont="1" applyFill="1" applyBorder="1" applyAlignment="1">
      <alignment/>
    </xf>
    <xf numFmtId="0" fontId="1" fillId="0" borderId="40" xfId="0" applyFont="1" applyFill="1" applyBorder="1" applyAlignment="1">
      <alignment/>
    </xf>
    <xf numFmtId="37" fontId="1" fillId="0" borderId="3" xfId="0" applyNumberFormat="1" applyFont="1" applyFill="1" applyBorder="1" applyAlignment="1">
      <alignment/>
    </xf>
    <xf numFmtId="0" fontId="1" fillId="0" borderId="5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 wrapText="1"/>
    </xf>
    <xf numFmtId="37" fontId="1" fillId="0" borderId="1" xfId="0" applyNumberFormat="1" applyFont="1" applyFill="1" applyBorder="1" applyAlignment="1">
      <alignment/>
    </xf>
    <xf numFmtId="37" fontId="1" fillId="0" borderId="55" xfId="0" applyNumberFormat="1" applyFont="1" applyFill="1" applyBorder="1" applyAlignment="1">
      <alignment horizontal="left"/>
    </xf>
    <xf numFmtId="37" fontId="1" fillId="0" borderId="56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37" fontId="1" fillId="0" borderId="54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 horizontal="left"/>
    </xf>
    <xf numFmtId="37" fontId="1" fillId="0" borderId="57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left" wrapText="1"/>
    </xf>
    <xf numFmtId="0" fontId="1" fillId="0" borderId="24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wrapText="1"/>
    </xf>
    <xf numFmtId="0" fontId="1" fillId="0" borderId="40" xfId="0" applyFont="1" applyFill="1" applyBorder="1" applyAlignment="1">
      <alignment horizontal="left" wrapText="1"/>
    </xf>
    <xf numFmtId="37" fontId="1" fillId="0" borderId="58" xfId="0" applyNumberFormat="1" applyFont="1" applyFill="1" applyBorder="1" applyAlignment="1">
      <alignment/>
    </xf>
    <xf numFmtId="37" fontId="1" fillId="0" borderId="59" xfId="0" applyNumberFormat="1" applyFont="1" applyFill="1" applyBorder="1" applyAlignment="1">
      <alignment/>
    </xf>
    <xf numFmtId="37" fontId="1" fillId="0" borderId="39" xfId="0" applyNumberFormat="1" applyFont="1" applyFill="1" applyBorder="1" applyAlignment="1">
      <alignment horizontal="center"/>
    </xf>
    <xf numFmtId="37" fontId="1" fillId="0" borderId="53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37" fontId="1" fillId="0" borderId="54" xfId="0" applyNumberFormat="1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37" fontId="1" fillId="0" borderId="35" xfId="0" applyNumberFormat="1" applyFont="1" applyFill="1" applyBorder="1" applyAlignment="1">
      <alignment horizontal="center"/>
    </xf>
    <xf numFmtId="37" fontId="1" fillId="0" borderId="42" xfId="0" applyNumberFormat="1" applyFont="1" applyFill="1" applyBorder="1" applyAlignment="1">
      <alignment horizontal="center"/>
    </xf>
    <xf numFmtId="37" fontId="1" fillId="0" borderId="55" xfId="0" applyNumberFormat="1" applyFont="1" applyFill="1" applyBorder="1" applyAlignment="1">
      <alignment/>
    </xf>
    <xf numFmtId="37" fontId="1" fillId="0" borderId="4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left"/>
    </xf>
    <xf numFmtId="37" fontId="1" fillId="0" borderId="60" xfId="0" applyNumberFormat="1" applyFont="1" applyFill="1" applyBorder="1" applyAlignment="1">
      <alignment horizontal="left"/>
    </xf>
    <xf numFmtId="37" fontId="1" fillId="0" borderId="60" xfId="0" applyNumberFormat="1" applyFont="1" applyFill="1" applyBorder="1" applyAlignment="1">
      <alignment/>
    </xf>
    <xf numFmtId="0" fontId="1" fillId="0" borderId="61" xfId="0" applyFont="1" applyFill="1" applyBorder="1" applyAlignment="1">
      <alignment horizontal="left"/>
    </xf>
    <xf numFmtId="37" fontId="1" fillId="0" borderId="62" xfId="0" applyNumberFormat="1" applyFont="1" applyFill="1" applyBorder="1" applyAlignment="1">
      <alignment/>
    </xf>
    <xf numFmtId="37" fontId="1" fillId="0" borderId="62" xfId="0" applyNumberFormat="1" applyFont="1" applyFill="1" applyBorder="1" applyAlignment="1">
      <alignment horizontal="left"/>
    </xf>
    <xf numFmtId="37" fontId="1" fillId="0" borderId="63" xfId="0" applyNumberFormat="1" applyFont="1" applyFill="1" applyBorder="1" applyAlignment="1">
      <alignment/>
    </xf>
    <xf numFmtId="37" fontId="1" fillId="0" borderId="18" xfId="0" applyNumberFormat="1" applyFont="1" applyFill="1" applyBorder="1" applyAlignment="1">
      <alignment horizontal="left"/>
    </xf>
    <xf numFmtId="0" fontId="1" fillId="0" borderId="64" xfId="0" applyFont="1" applyFill="1" applyBorder="1" applyAlignment="1">
      <alignment horizontal="left"/>
    </xf>
    <xf numFmtId="37" fontId="1" fillId="0" borderId="65" xfId="0" applyNumberFormat="1" applyFont="1" applyFill="1" applyBorder="1" applyAlignment="1">
      <alignment/>
    </xf>
    <xf numFmtId="37" fontId="1" fillId="0" borderId="65" xfId="0" applyNumberFormat="1" applyFont="1" applyFill="1" applyBorder="1" applyAlignment="1">
      <alignment horizontal="left"/>
    </xf>
    <xf numFmtId="37" fontId="1" fillId="0" borderId="66" xfId="0" applyNumberFormat="1" applyFont="1" applyFill="1" applyBorder="1" applyAlignment="1">
      <alignment/>
    </xf>
    <xf numFmtId="37" fontId="1" fillId="0" borderId="35" xfId="0" applyNumberFormat="1" applyFont="1" applyFill="1" applyBorder="1" applyAlignment="1">
      <alignment/>
    </xf>
    <xf numFmtId="37" fontId="1" fillId="0" borderId="39" xfId="0" applyNumberFormat="1" applyFont="1" applyFill="1" applyBorder="1" applyAlignment="1">
      <alignment horizontal="left"/>
    </xf>
    <xf numFmtId="37" fontId="1" fillId="0" borderId="36" xfId="0" applyNumberFormat="1" applyFont="1" applyFill="1" applyBorder="1" applyAlignment="1">
      <alignment horizontal="center"/>
    </xf>
    <xf numFmtId="37" fontId="2" fillId="0" borderId="0" xfId="0" applyNumberFormat="1" applyFont="1" applyFill="1" applyAlignment="1">
      <alignment/>
    </xf>
    <xf numFmtId="37" fontId="1" fillId="0" borderId="55" xfId="0" applyNumberFormat="1" applyFont="1" applyFill="1" applyBorder="1" applyAlignment="1">
      <alignment horizontal="center"/>
    </xf>
    <xf numFmtId="37" fontId="1" fillId="0" borderId="25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left"/>
    </xf>
    <xf numFmtId="0" fontId="1" fillId="0" borderId="1" xfId="0" applyFont="1" applyFill="1" applyBorder="1" applyAlignment="1">
      <alignment/>
    </xf>
    <xf numFmtId="37" fontId="4" fillId="0" borderId="0" xfId="0" applyNumberFormat="1" applyFont="1" applyFill="1" applyAlignment="1">
      <alignment horizontal="center"/>
    </xf>
    <xf numFmtId="37" fontId="3" fillId="0" borderId="0" xfId="0" applyNumberFormat="1" applyFont="1" applyFill="1" applyAlignment="1">
      <alignment horizontal="centerContinuous"/>
    </xf>
    <xf numFmtId="37" fontId="3" fillId="0" borderId="0" xfId="0" applyNumberFormat="1" applyFont="1" applyFill="1" applyAlignment="1">
      <alignment/>
    </xf>
    <xf numFmtId="37" fontId="5" fillId="0" borderId="0" xfId="0" applyNumberFormat="1" applyFont="1" applyFill="1" applyAlignment="1">
      <alignment horizontal="right"/>
    </xf>
    <xf numFmtId="37" fontId="5" fillId="0" borderId="0" xfId="0" applyNumberFormat="1" applyFont="1" applyFill="1" applyAlignment="1">
      <alignment horizontal="center"/>
    </xf>
    <xf numFmtId="37" fontId="1" fillId="0" borderId="56" xfId="0" applyNumberFormat="1" applyFont="1" applyFill="1" applyBorder="1" applyAlignment="1">
      <alignment horizontal="center"/>
    </xf>
    <xf numFmtId="37" fontId="1" fillId="0" borderId="1" xfId="0" applyNumberFormat="1" applyFont="1" applyFill="1" applyBorder="1" applyAlignment="1">
      <alignment horizontal="center"/>
    </xf>
    <xf numFmtId="37" fontId="1" fillId="0" borderId="28" xfId="0" applyNumberFormat="1" applyFont="1" applyFill="1" applyBorder="1" applyAlignment="1">
      <alignment horizontal="right"/>
    </xf>
    <xf numFmtId="37" fontId="1" fillId="0" borderId="67" xfId="0" applyNumberFormat="1" applyFont="1" applyFill="1" applyBorder="1" applyAlignment="1">
      <alignment horizontal="left"/>
    </xf>
    <xf numFmtId="0" fontId="0" fillId="0" borderId="67" xfId="0" applyBorder="1" applyAlignment="1">
      <alignment/>
    </xf>
    <xf numFmtId="37" fontId="1" fillId="0" borderId="67" xfId="0" applyNumberFormat="1" applyFont="1" applyFill="1" applyBorder="1" applyAlignment="1">
      <alignment/>
    </xf>
    <xf numFmtId="37" fontId="1" fillId="0" borderId="68" xfId="0" applyNumberFormat="1" applyFont="1" applyFill="1" applyBorder="1" applyAlignment="1">
      <alignment/>
    </xf>
    <xf numFmtId="37" fontId="1" fillId="0" borderId="69" xfId="0" applyNumberFormat="1" applyFont="1" applyFill="1" applyBorder="1" applyAlignment="1">
      <alignment/>
    </xf>
    <xf numFmtId="37" fontId="1" fillId="0" borderId="70" xfId="0" applyNumberFormat="1" applyFont="1" applyFill="1" applyBorder="1" applyAlignment="1">
      <alignment/>
    </xf>
    <xf numFmtId="37" fontId="1" fillId="0" borderId="0" xfId="0" applyNumberFormat="1" applyFont="1" applyFill="1" applyAlignment="1" quotePrefix="1">
      <alignment horizontal="right"/>
    </xf>
    <xf numFmtId="0" fontId="6" fillId="0" borderId="0" xfId="0" applyFont="1" applyAlignment="1">
      <alignment/>
    </xf>
    <xf numFmtId="37" fontId="1" fillId="0" borderId="16" xfId="0" applyNumberFormat="1" applyFont="1" applyFill="1" applyBorder="1" applyAlignment="1">
      <alignment horizontal="right"/>
    </xf>
    <xf numFmtId="37" fontId="1" fillId="0" borderId="1" xfId="0" applyNumberFormat="1" applyFont="1" applyFill="1" applyBorder="1" applyAlignment="1">
      <alignment horizontal="center"/>
    </xf>
    <xf numFmtId="37" fontId="1" fillId="0" borderId="56" xfId="0" applyNumberFormat="1" applyFont="1" applyFill="1" applyBorder="1" applyAlignment="1">
      <alignment horizontal="center"/>
    </xf>
    <xf numFmtId="37" fontId="1" fillId="0" borderId="55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68"/>
  <sheetViews>
    <sheetView tabSelected="1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31.00390625" style="0" customWidth="1"/>
    <col min="2" max="17" width="7.7109375" style="0" customWidth="1"/>
  </cols>
  <sheetData>
    <row r="1" spans="1:30" ht="12.75">
      <c r="A1" s="1" t="s">
        <v>0</v>
      </c>
      <c r="B1" s="2"/>
      <c r="C1" s="2"/>
      <c r="D1" s="2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 t="s">
        <v>2</v>
      </c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2.75">
      <c r="A2" s="1" t="s">
        <v>3</v>
      </c>
      <c r="B2" s="2"/>
      <c r="C2" s="2"/>
      <c r="D2" s="2" t="s">
        <v>4</v>
      </c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155" t="s">
        <v>293</v>
      </c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12.75">
      <c r="A3" s="1" t="s">
        <v>5</v>
      </c>
      <c r="B3" s="2"/>
      <c r="C3" s="2"/>
      <c r="D3" s="2" t="s">
        <v>291</v>
      </c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3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0" ht="13.5" thickBot="1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30" ht="12.75">
      <c r="A5" s="6" t="s">
        <v>6</v>
      </c>
      <c r="B5" s="160" t="s">
        <v>7</v>
      </c>
      <c r="C5" s="160"/>
      <c r="D5" s="160" t="s">
        <v>8</v>
      </c>
      <c r="E5" s="160"/>
      <c r="F5" s="160" t="s">
        <v>9</v>
      </c>
      <c r="G5" s="160"/>
      <c r="H5" s="160" t="s">
        <v>10</v>
      </c>
      <c r="I5" s="160"/>
      <c r="J5" s="160" t="s">
        <v>11</v>
      </c>
      <c r="K5" s="160"/>
      <c r="L5" s="160" t="s">
        <v>12</v>
      </c>
      <c r="M5" s="160"/>
      <c r="N5" s="159"/>
      <c r="O5" s="158" t="s">
        <v>13</v>
      </c>
      <c r="P5" s="160"/>
      <c r="Q5" s="159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ht="13.5" thickBot="1">
      <c r="A6" s="7" t="s">
        <v>14</v>
      </c>
      <c r="B6" s="8" t="s">
        <v>15</v>
      </c>
      <c r="C6" s="8" t="s">
        <v>16</v>
      </c>
      <c r="D6" s="8" t="s">
        <v>15</v>
      </c>
      <c r="E6" s="8" t="s">
        <v>16</v>
      </c>
      <c r="F6" s="8" t="s">
        <v>15</v>
      </c>
      <c r="G6" s="8" t="s">
        <v>16</v>
      </c>
      <c r="H6" s="8" t="s">
        <v>15</v>
      </c>
      <c r="I6" s="8" t="s">
        <v>16</v>
      </c>
      <c r="J6" s="9" t="s">
        <v>15</v>
      </c>
      <c r="K6" s="9" t="s">
        <v>16</v>
      </c>
      <c r="L6" s="8" t="s">
        <v>15</v>
      </c>
      <c r="M6" s="8" t="s">
        <v>16</v>
      </c>
      <c r="N6" s="10" t="s">
        <v>17</v>
      </c>
      <c r="O6" s="11" t="s">
        <v>15</v>
      </c>
      <c r="P6" s="8" t="s">
        <v>16</v>
      </c>
      <c r="Q6" s="10" t="s">
        <v>17</v>
      </c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12.75">
      <c r="A7" s="12" t="s">
        <v>18</v>
      </c>
      <c r="B7" s="13"/>
      <c r="C7" s="14"/>
      <c r="D7" s="14"/>
      <c r="E7" s="14"/>
      <c r="F7" s="14"/>
      <c r="G7" s="14"/>
      <c r="H7" s="14"/>
      <c r="I7" s="15"/>
      <c r="J7" s="16">
        <v>23</v>
      </c>
      <c r="K7" s="16">
        <v>14</v>
      </c>
      <c r="L7" s="16">
        <f aca="true" t="shared" si="0" ref="L7:M11">B7+D7+F7+H7+J7</f>
        <v>23</v>
      </c>
      <c r="M7" s="16">
        <f t="shared" si="0"/>
        <v>14</v>
      </c>
      <c r="N7" s="17">
        <f>L7+M7</f>
        <v>37</v>
      </c>
      <c r="O7" s="18"/>
      <c r="P7" s="19" t="s">
        <v>19</v>
      </c>
      <c r="Q7" s="20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ht="12.75">
      <c r="A8" s="21" t="s">
        <v>20</v>
      </c>
      <c r="B8" s="22">
        <v>11</v>
      </c>
      <c r="C8" s="22">
        <v>6</v>
      </c>
      <c r="D8" s="22">
        <v>3</v>
      </c>
      <c r="E8" s="22">
        <v>2</v>
      </c>
      <c r="F8" s="22"/>
      <c r="G8" s="22"/>
      <c r="H8" s="22"/>
      <c r="I8" s="22"/>
      <c r="J8" s="23"/>
      <c r="K8" s="23"/>
      <c r="L8" s="22">
        <f t="shared" si="0"/>
        <v>14</v>
      </c>
      <c r="M8" s="22">
        <f t="shared" si="0"/>
        <v>8</v>
      </c>
      <c r="N8" s="24">
        <f>L8+M8</f>
        <v>22</v>
      </c>
      <c r="O8" s="25"/>
      <c r="P8" s="26" t="s">
        <v>19</v>
      </c>
      <c r="Q8" s="27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ht="12.75">
      <c r="A9" s="21" t="s">
        <v>21</v>
      </c>
      <c r="B9" s="22">
        <v>4</v>
      </c>
      <c r="C9" s="22">
        <v>6</v>
      </c>
      <c r="D9" s="22">
        <v>1</v>
      </c>
      <c r="E9" s="22">
        <v>2</v>
      </c>
      <c r="F9" s="22">
        <v>4</v>
      </c>
      <c r="G9" s="22">
        <v>3</v>
      </c>
      <c r="H9" s="22"/>
      <c r="I9" s="22">
        <v>5</v>
      </c>
      <c r="J9" s="23"/>
      <c r="K9" s="23"/>
      <c r="L9" s="22">
        <f t="shared" si="0"/>
        <v>9</v>
      </c>
      <c r="M9" s="22">
        <f t="shared" si="0"/>
        <v>16</v>
      </c>
      <c r="N9" s="24">
        <f>L9+M9</f>
        <v>25</v>
      </c>
      <c r="O9" s="25"/>
      <c r="P9" s="26" t="s">
        <v>19</v>
      </c>
      <c r="Q9" s="27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ht="12.75">
      <c r="A10" s="21" t="s">
        <v>22</v>
      </c>
      <c r="B10" s="22">
        <v>25</v>
      </c>
      <c r="C10" s="22">
        <v>17</v>
      </c>
      <c r="D10" s="22">
        <v>24</v>
      </c>
      <c r="E10" s="22">
        <v>9</v>
      </c>
      <c r="F10" s="22">
        <v>35</v>
      </c>
      <c r="G10" s="22">
        <v>17</v>
      </c>
      <c r="H10" s="22">
        <v>63</v>
      </c>
      <c r="I10" s="22">
        <v>24</v>
      </c>
      <c r="J10" s="23"/>
      <c r="K10" s="23"/>
      <c r="L10" s="22">
        <f t="shared" si="0"/>
        <v>147</v>
      </c>
      <c r="M10" s="22">
        <f t="shared" si="0"/>
        <v>67</v>
      </c>
      <c r="N10" s="24">
        <f>L10+M10</f>
        <v>214</v>
      </c>
      <c r="O10" s="25"/>
      <c r="P10" s="26" t="s">
        <v>19</v>
      </c>
      <c r="Q10" s="27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ht="12.75">
      <c r="A11" s="28" t="s">
        <v>23</v>
      </c>
      <c r="B11" s="29">
        <v>2</v>
      </c>
      <c r="C11" s="29">
        <v>7</v>
      </c>
      <c r="D11" s="29">
        <v>8</v>
      </c>
      <c r="E11" s="29">
        <v>8</v>
      </c>
      <c r="F11" s="29">
        <v>10</v>
      </c>
      <c r="G11" s="29">
        <v>16</v>
      </c>
      <c r="H11" s="29">
        <v>16</v>
      </c>
      <c r="I11" s="29">
        <v>23</v>
      </c>
      <c r="J11" s="23"/>
      <c r="K11" s="23"/>
      <c r="L11" s="29">
        <f t="shared" si="0"/>
        <v>36</v>
      </c>
      <c r="M11" s="29">
        <f t="shared" si="0"/>
        <v>54</v>
      </c>
      <c r="N11" s="30">
        <f>L11+M11</f>
        <v>90</v>
      </c>
      <c r="O11" s="25"/>
      <c r="P11" s="26" t="s">
        <v>19</v>
      </c>
      <c r="Q11" s="27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ht="12.75">
      <c r="A12" s="31" t="s">
        <v>24</v>
      </c>
      <c r="B12" s="32"/>
      <c r="C12" s="32"/>
      <c r="D12" s="26" t="s">
        <v>25</v>
      </c>
      <c r="E12" s="32"/>
      <c r="F12" s="32"/>
      <c r="G12" s="32"/>
      <c r="H12" s="32"/>
      <c r="I12" s="33"/>
      <c r="J12" s="23"/>
      <c r="K12" s="23"/>
      <c r="L12" s="34"/>
      <c r="M12" s="32"/>
      <c r="N12" s="27"/>
      <c r="O12" s="35">
        <v>28</v>
      </c>
      <c r="P12" s="36">
        <v>19</v>
      </c>
      <c r="Q12" s="37">
        <f>O12+P12</f>
        <v>47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12.75">
      <c r="A13" s="38" t="s">
        <v>26</v>
      </c>
      <c r="B13" s="36">
        <v>18</v>
      </c>
      <c r="C13" s="36">
        <v>1</v>
      </c>
      <c r="D13" s="36">
        <v>38</v>
      </c>
      <c r="E13" s="36">
        <v>3</v>
      </c>
      <c r="F13" s="36">
        <v>78</v>
      </c>
      <c r="G13" s="36">
        <v>7</v>
      </c>
      <c r="H13" s="36">
        <v>61</v>
      </c>
      <c r="I13" s="36">
        <v>10</v>
      </c>
      <c r="J13" s="23"/>
      <c r="K13" s="23"/>
      <c r="L13" s="36">
        <f aca="true" t="shared" si="1" ref="L13:M18">B13+D13+F13+H13+J13</f>
        <v>195</v>
      </c>
      <c r="M13" s="36">
        <f t="shared" si="1"/>
        <v>21</v>
      </c>
      <c r="N13" s="37">
        <f aca="true" t="shared" si="2" ref="N13:N18">L13+M13</f>
        <v>216</v>
      </c>
      <c r="O13" s="25"/>
      <c r="P13" s="32" t="s">
        <v>19</v>
      </c>
      <c r="Q13" s="27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12.75">
      <c r="A14" s="21" t="s">
        <v>27</v>
      </c>
      <c r="B14" s="22">
        <v>20</v>
      </c>
      <c r="C14" s="22"/>
      <c r="D14" s="22">
        <v>28</v>
      </c>
      <c r="E14" s="22">
        <v>3</v>
      </c>
      <c r="F14" s="22">
        <v>38</v>
      </c>
      <c r="G14" s="22"/>
      <c r="H14" s="22">
        <v>42</v>
      </c>
      <c r="I14" s="22">
        <v>4</v>
      </c>
      <c r="J14" s="23"/>
      <c r="K14" s="23"/>
      <c r="L14" s="22">
        <f t="shared" si="1"/>
        <v>128</v>
      </c>
      <c r="M14" s="22">
        <f t="shared" si="1"/>
        <v>7</v>
      </c>
      <c r="N14" s="24">
        <f t="shared" si="2"/>
        <v>135</v>
      </c>
      <c r="O14" s="25"/>
      <c r="P14" s="26" t="s">
        <v>19</v>
      </c>
      <c r="Q14" s="27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12.75">
      <c r="A15" s="39" t="s">
        <v>28</v>
      </c>
      <c r="B15" s="22">
        <v>14</v>
      </c>
      <c r="C15" s="22">
        <v>5</v>
      </c>
      <c r="D15" s="22">
        <v>12</v>
      </c>
      <c r="E15" s="22">
        <v>2</v>
      </c>
      <c r="F15" s="22">
        <v>31</v>
      </c>
      <c r="G15" s="22">
        <v>4</v>
      </c>
      <c r="H15" s="22">
        <v>36</v>
      </c>
      <c r="I15" s="22">
        <v>11</v>
      </c>
      <c r="J15" s="23"/>
      <c r="K15" s="23"/>
      <c r="L15" s="22">
        <f t="shared" si="1"/>
        <v>93</v>
      </c>
      <c r="M15" s="22">
        <f t="shared" si="1"/>
        <v>22</v>
      </c>
      <c r="N15" s="24">
        <f t="shared" si="2"/>
        <v>115</v>
      </c>
      <c r="O15" s="40">
        <v>139</v>
      </c>
      <c r="P15" s="22">
        <v>56</v>
      </c>
      <c r="Q15" s="24">
        <f>O15+P15</f>
        <v>195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ht="12.75">
      <c r="A16" s="21" t="s">
        <v>29</v>
      </c>
      <c r="B16" s="22">
        <v>26</v>
      </c>
      <c r="C16" s="22">
        <v>17</v>
      </c>
      <c r="D16" s="22">
        <v>26</v>
      </c>
      <c r="E16" s="22">
        <v>21</v>
      </c>
      <c r="F16" s="22">
        <v>40</v>
      </c>
      <c r="G16" s="22">
        <v>38</v>
      </c>
      <c r="H16" s="22">
        <v>57</v>
      </c>
      <c r="I16" s="22">
        <v>53</v>
      </c>
      <c r="J16" s="23"/>
      <c r="K16" s="23"/>
      <c r="L16" s="22">
        <f t="shared" si="1"/>
        <v>149</v>
      </c>
      <c r="M16" s="22">
        <f t="shared" si="1"/>
        <v>129</v>
      </c>
      <c r="N16" s="24">
        <f t="shared" si="2"/>
        <v>278</v>
      </c>
      <c r="O16" s="40" t="s">
        <v>279</v>
      </c>
      <c r="P16" s="22"/>
      <c r="Q16" s="2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t="12.75">
      <c r="A17" s="39" t="s">
        <v>30</v>
      </c>
      <c r="B17" s="22">
        <v>21</v>
      </c>
      <c r="C17" s="22">
        <v>51</v>
      </c>
      <c r="D17" s="22">
        <v>21</v>
      </c>
      <c r="E17" s="22">
        <v>39</v>
      </c>
      <c r="F17" s="22">
        <v>34</v>
      </c>
      <c r="G17" s="22">
        <v>47</v>
      </c>
      <c r="H17" s="22">
        <v>37</v>
      </c>
      <c r="I17" s="22">
        <v>89</v>
      </c>
      <c r="J17" s="23"/>
      <c r="K17" s="23"/>
      <c r="L17" s="22">
        <f t="shared" si="1"/>
        <v>113</v>
      </c>
      <c r="M17" s="22">
        <f t="shared" si="1"/>
        <v>226</v>
      </c>
      <c r="N17" s="24">
        <f t="shared" si="2"/>
        <v>339</v>
      </c>
      <c r="O17" s="40">
        <f>54+12</f>
        <v>66</v>
      </c>
      <c r="P17" s="22">
        <v>40</v>
      </c>
      <c r="Q17" s="24">
        <f>O17+P17</f>
        <v>106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2.75">
      <c r="A18" s="28" t="s">
        <v>31</v>
      </c>
      <c r="B18" s="29">
        <v>10</v>
      </c>
      <c r="C18" s="29">
        <v>13</v>
      </c>
      <c r="D18" s="29">
        <v>8</v>
      </c>
      <c r="E18" s="29">
        <v>28</v>
      </c>
      <c r="F18" s="29">
        <v>7</v>
      </c>
      <c r="G18" s="29">
        <v>27</v>
      </c>
      <c r="H18" s="29">
        <v>4</v>
      </c>
      <c r="I18" s="29">
        <v>16</v>
      </c>
      <c r="J18" s="23"/>
      <c r="K18" s="23"/>
      <c r="L18" s="29">
        <f t="shared" si="1"/>
        <v>29</v>
      </c>
      <c r="M18" s="29">
        <f t="shared" si="1"/>
        <v>84</v>
      </c>
      <c r="N18" s="30">
        <f t="shared" si="2"/>
        <v>113</v>
      </c>
      <c r="O18" s="25"/>
      <c r="P18" s="26" t="s">
        <v>19</v>
      </c>
      <c r="Q18" s="27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2.75">
      <c r="A19" s="41" t="s">
        <v>32</v>
      </c>
      <c r="B19" s="42"/>
      <c r="C19" s="42"/>
      <c r="D19" s="42" t="s">
        <v>33</v>
      </c>
      <c r="E19" s="42"/>
      <c r="F19" s="42"/>
      <c r="G19" s="42"/>
      <c r="H19" s="42"/>
      <c r="I19" s="43"/>
      <c r="J19" s="23"/>
      <c r="K19" s="23"/>
      <c r="L19" s="44"/>
      <c r="M19" s="42"/>
      <c r="N19" s="45"/>
      <c r="O19" s="40">
        <v>10</v>
      </c>
      <c r="P19" s="22">
        <v>8</v>
      </c>
      <c r="Q19" s="24">
        <f>O19+P19</f>
        <v>18</v>
      </c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2.75">
      <c r="A20" s="46" t="s">
        <v>34</v>
      </c>
      <c r="B20" s="32"/>
      <c r="C20" s="32"/>
      <c r="D20" s="32" t="s">
        <v>35</v>
      </c>
      <c r="E20" s="32"/>
      <c r="F20" s="32"/>
      <c r="G20" s="32"/>
      <c r="H20" s="32"/>
      <c r="I20" s="33"/>
      <c r="J20" s="23"/>
      <c r="K20" s="23"/>
      <c r="L20" s="34"/>
      <c r="M20" s="32"/>
      <c r="N20" s="27"/>
      <c r="O20" s="40"/>
      <c r="P20" s="22"/>
      <c r="Q20" s="24">
        <f>O20+P20</f>
        <v>0</v>
      </c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ht="12.75">
      <c r="A21" s="38" t="s">
        <v>36</v>
      </c>
      <c r="B21" s="36">
        <v>2</v>
      </c>
      <c r="C21" s="36">
        <v>3</v>
      </c>
      <c r="D21" s="36">
        <v>2</v>
      </c>
      <c r="E21" s="36">
        <v>7</v>
      </c>
      <c r="F21" s="36">
        <v>3</v>
      </c>
      <c r="G21" s="36">
        <v>2</v>
      </c>
      <c r="H21" s="36">
        <v>3</v>
      </c>
      <c r="I21" s="36">
        <v>14</v>
      </c>
      <c r="J21" s="23"/>
      <c r="K21" s="23"/>
      <c r="L21" s="36">
        <f aca="true" t="shared" si="3" ref="L21:M23">B21+D21+F21+H21+J21</f>
        <v>10</v>
      </c>
      <c r="M21" s="36">
        <f t="shared" si="3"/>
        <v>26</v>
      </c>
      <c r="N21" s="37">
        <f>L21+M21</f>
        <v>36</v>
      </c>
      <c r="O21" s="25"/>
      <c r="P21" s="32" t="s">
        <v>19</v>
      </c>
      <c r="Q21" s="27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2.75">
      <c r="A22" s="21" t="s">
        <v>37</v>
      </c>
      <c r="B22" s="22"/>
      <c r="C22" s="22">
        <v>1</v>
      </c>
      <c r="D22" s="22"/>
      <c r="E22" s="22">
        <v>1</v>
      </c>
      <c r="F22" s="22"/>
      <c r="G22" s="22">
        <v>2</v>
      </c>
      <c r="H22" s="22">
        <v>3</v>
      </c>
      <c r="I22" s="22">
        <v>2</v>
      </c>
      <c r="J22" s="23"/>
      <c r="K22" s="23"/>
      <c r="L22" s="22">
        <f t="shared" si="3"/>
        <v>3</v>
      </c>
      <c r="M22" s="22">
        <f t="shared" si="3"/>
        <v>6</v>
      </c>
      <c r="N22" s="24">
        <f>L22+M22</f>
        <v>9</v>
      </c>
      <c r="O22" s="25"/>
      <c r="P22" s="26" t="s">
        <v>19</v>
      </c>
      <c r="Q22" s="27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ht="12.75">
      <c r="A23" s="47" t="s">
        <v>38</v>
      </c>
      <c r="B23" s="29"/>
      <c r="C23" s="29">
        <v>2</v>
      </c>
      <c r="D23" s="29"/>
      <c r="E23" s="29">
        <v>2</v>
      </c>
      <c r="F23" s="29"/>
      <c r="G23" s="29">
        <v>6</v>
      </c>
      <c r="H23" s="29"/>
      <c r="I23" s="29">
        <v>3</v>
      </c>
      <c r="J23" s="23"/>
      <c r="K23" s="23"/>
      <c r="L23" s="29">
        <f t="shared" si="3"/>
        <v>0</v>
      </c>
      <c r="M23" s="29">
        <f t="shared" si="3"/>
        <v>13</v>
      </c>
      <c r="N23" s="30">
        <f>L23+M23</f>
        <v>13</v>
      </c>
      <c r="O23" s="25"/>
      <c r="P23" s="32" t="s">
        <v>19</v>
      </c>
      <c r="Q23" s="27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12.75">
      <c r="A24" s="41" t="s">
        <v>280</v>
      </c>
      <c r="B24" s="42"/>
      <c r="C24" s="42"/>
      <c r="D24" s="26" t="s">
        <v>281</v>
      </c>
      <c r="E24" s="42"/>
      <c r="F24" s="42"/>
      <c r="G24" s="42"/>
      <c r="H24" s="42"/>
      <c r="I24" s="43"/>
      <c r="J24" s="23"/>
      <c r="K24" s="23"/>
      <c r="L24" s="44"/>
      <c r="M24" s="42"/>
      <c r="N24" s="45"/>
      <c r="O24" s="40">
        <v>6</v>
      </c>
      <c r="P24" s="22">
        <v>12</v>
      </c>
      <c r="Q24" s="24">
        <f>O24+P24</f>
        <v>18</v>
      </c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12.75">
      <c r="A25" s="31" t="s">
        <v>39</v>
      </c>
      <c r="B25" s="32"/>
      <c r="C25" s="32"/>
      <c r="D25" s="26" t="s">
        <v>40</v>
      </c>
      <c r="E25" s="32"/>
      <c r="F25" s="32"/>
      <c r="G25" s="32"/>
      <c r="H25" s="32"/>
      <c r="I25" s="33"/>
      <c r="J25" s="23"/>
      <c r="K25" s="23"/>
      <c r="L25" s="34"/>
      <c r="M25" s="32"/>
      <c r="N25" s="27"/>
      <c r="O25" s="40">
        <v>17</v>
      </c>
      <c r="P25" s="22">
        <v>9</v>
      </c>
      <c r="Q25" s="24">
        <f>O25+P25</f>
        <v>26</v>
      </c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ht="12.75">
      <c r="A26" s="38" t="s">
        <v>41</v>
      </c>
      <c r="B26" s="36">
        <v>2</v>
      </c>
      <c r="C26" s="36"/>
      <c r="D26" s="36">
        <v>1</v>
      </c>
      <c r="E26" s="36">
        <v>2</v>
      </c>
      <c r="F26" s="36">
        <v>1</v>
      </c>
      <c r="G26" s="36">
        <v>2</v>
      </c>
      <c r="H26" s="36">
        <v>2</v>
      </c>
      <c r="I26" s="36">
        <v>2</v>
      </c>
      <c r="J26" s="23"/>
      <c r="K26" s="23"/>
      <c r="L26" s="36">
        <f aca="true" t="shared" si="4" ref="L26:M28">B26+D26+F26+H26+J26</f>
        <v>6</v>
      </c>
      <c r="M26" s="36">
        <f t="shared" si="4"/>
        <v>6</v>
      </c>
      <c r="N26" s="37">
        <f>L26+M26</f>
        <v>12</v>
      </c>
      <c r="O26" s="40">
        <v>17</v>
      </c>
      <c r="P26" s="22">
        <v>19</v>
      </c>
      <c r="Q26" s="24">
        <f>O26+P26</f>
        <v>36</v>
      </c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ht="12.75">
      <c r="A27" s="21" t="s">
        <v>42</v>
      </c>
      <c r="B27" s="22">
        <v>3</v>
      </c>
      <c r="C27" s="22"/>
      <c r="D27" s="22">
        <v>1</v>
      </c>
      <c r="E27" s="22"/>
      <c r="F27" s="22">
        <v>4</v>
      </c>
      <c r="G27" s="22">
        <v>1</v>
      </c>
      <c r="H27" s="22">
        <v>2</v>
      </c>
      <c r="I27" s="22">
        <v>2</v>
      </c>
      <c r="J27" s="23"/>
      <c r="K27" s="23"/>
      <c r="L27" s="22">
        <f t="shared" si="4"/>
        <v>10</v>
      </c>
      <c r="M27" s="22">
        <f t="shared" si="4"/>
        <v>3</v>
      </c>
      <c r="N27" s="24">
        <f>L27+M27</f>
        <v>13</v>
      </c>
      <c r="O27" s="25"/>
      <c r="P27" s="26" t="s">
        <v>19</v>
      </c>
      <c r="Q27" s="27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ht="12.75">
      <c r="A28" s="28" t="s">
        <v>43</v>
      </c>
      <c r="B28" s="29"/>
      <c r="C28" s="29">
        <v>2</v>
      </c>
      <c r="D28" s="29">
        <v>1</v>
      </c>
      <c r="E28" s="29">
        <v>4</v>
      </c>
      <c r="F28" s="29">
        <v>3</v>
      </c>
      <c r="G28" s="29">
        <v>5</v>
      </c>
      <c r="H28" s="29"/>
      <c r="I28" s="29">
        <v>8</v>
      </c>
      <c r="J28" s="23"/>
      <c r="K28" s="23"/>
      <c r="L28" s="29">
        <f t="shared" si="4"/>
        <v>4</v>
      </c>
      <c r="M28" s="29">
        <f t="shared" si="4"/>
        <v>19</v>
      </c>
      <c r="N28" s="30">
        <f>L28+M28</f>
        <v>23</v>
      </c>
      <c r="O28" s="25"/>
      <c r="P28" s="26" t="s">
        <v>19</v>
      </c>
      <c r="Q28" s="27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ht="12.75">
      <c r="A29" s="46" t="s">
        <v>44</v>
      </c>
      <c r="B29" s="32"/>
      <c r="C29" s="32"/>
      <c r="D29" s="32" t="s">
        <v>45</v>
      </c>
      <c r="E29" s="32"/>
      <c r="F29" s="32"/>
      <c r="G29" s="32"/>
      <c r="H29" s="32"/>
      <c r="I29" s="33"/>
      <c r="J29" s="23"/>
      <c r="K29" s="23"/>
      <c r="L29" s="34"/>
      <c r="M29" s="32"/>
      <c r="N29" s="27"/>
      <c r="O29" s="40">
        <v>8</v>
      </c>
      <c r="P29" s="22">
        <v>18</v>
      </c>
      <c r="Q29" s="24">
        <f>O29+P29</f>
        <v>26</v>
      </c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ht="12.75">
      <c r="A30" s="38" t="s">
        <v>46</v>
      </c>
      <c r="B30" s="36">
        <v>8</v>
      </c>
      <c r="C30" s="36"/>
      <c r="D30" s="36">
        <v>11</v>
      </c>
      <c r="E30" s="36">
        <v>4</v>
      </c>
      <c r="F30" s="36">
        <v>18</v>
      </c>
      <c r="G30" s="36">
        <v>6</v>
      </c>
      <c r="H30" s="36">
        <v>26</v>
      </c>
      <c r="I30" s="36">
        <v>6</v>
      </c>
      <c r="J30" s="23"/>
      <c r="K30" s="23"/>
      <c r="L30" s="36">
        <f aca="true" t="shared" si="5" ref="L30:M41">B30+D30+F30+H30+J30</f>
        <v>63</v>
      </c>
      <c r="M30" s="36">
        <f t="shared" si="5"/>
        <v>16</v>
      </c>
      <c r="N30" s="37">
        <f aca="true" t="shared" si="6" ref="N30:N41">L30+M30</f>
        <v>79</v>
      </c>
      <c r="O30" s="40" t="s">
        <v>279</v>
      </c>
      <c r="P30" s="22"/>
      <c r="Q30" s="2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ht="12.75">
      <c r="A31" s="21" t="s">
        <v>47</v>
      </c>
      <c r="B31" s="22">
        <v>6</v>
      </c>
      <c r="C31" s="22">
        <v>7</v>
      </c>
      <c r="D31" s="22">
        <v>1</v>
      </c>
      <c r="E31" s="22">
        <v>4</v>
      </c>
      <c r="F31" s="22">
        <v>1</v>
      </c>
      <c r="G31" s="22"/>
      <c r="H31" s="22"/>
      <c r="I31" s="22">
        <v>1</v>
      </c>
      <c r="J31" s="23"/>
      <c r="K31" s="23"/>
      <c r="L31" s="22">
        <f t="shared" si="5"/>
        <v>8</v>
      </c>
      <c r="M31" s="22">
        <f t="shared" si="5"/>
        <v>12</v>
      </c>
      <c r="N31" s="24">
        <f t="shared" si="6"/>
        <v>20</v>
      </c>
      <c r="O31" s="48"/>
      <c r="P31" s="49" t="s">
        <v>19</v>
      </c>
      <c r="Q31" s="45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ht="12.75">
      <c r="A32" s="39" t="s">
        <v>48</v>
      </c>
      <c r="B32" s="22">
        <v>1</v>
      </c>
      <c r="C32" s="22">
        <v>2</v>
      </c>
      <c r="D32" s="22">
        <v>3</v>
      </c>
      <c r="E32" s="22">
        <v>2</v>
      </c>
      <c r="F32" s="22">
        <v>4</v>
      </c>
      <c r="G32" s="22">
        <v>4</v>
      </c>
      <c r="H32" s="22">
        <v>4</v>
      </c>
      <c r="I32" s="22">
        <v>5</v>
      </c>
      <c r="J32" s="23"/>
      <c r="K32" s="23"/>
      <c r="L32" s="22">
        <f t="shared" si="5"/>
        <v>12</v>
      </c>
      <c r="M32" s="22">
        <f t="shared" si="5"/>
        <v>13</v>
      </c>
      <c r="N32" s="24">
        <f t="shared" si="6"/>
        <v>25</v>
      </c>
      <c r="O32" s="25" t="s">
        <v>49</v>
      </c>
      <c r="P32" s="32"/>
      <c r="Q32" s="27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:30" ht="12.75">
      <c r="A33" s="21" t="s">
        <v>282</v>
      </c>
      <c r="B33" s="22"/>
      <c r="C33" s="22"/>
      <c r="D33" s="26" t="s">
        <v>283</v>
      </c>
      <c r="E33" s="22"/>
      <c r="F33" s="22"/>
      <c r="G33" s="22"/>
      <c r="H33" s="22"/>
      <c r="I33" s="22"/>
      <c r="J33" s="23"/>
      <c r="K33" s="23"/>
      <c r="L33" s="22"/>
      <c r="M33" s="22"/>
      <c r="N33" s="34"/>
      <c r="O33" s="156">
        <v>18</v>
      </c>
      <c r="P33" s="156">
        <v>19</v>
      </c>
      <c r="Q33" s="24">
        <f>O33+P33</f>
        <v>37</v>
      </c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1:30" ht="12.75">
      <c r="A34" s="21" t="s">
        <v>50</v>
      </c>
      <c r="B34" s="22">
        <v>11</v>
      </c>
      <c r="C34" s="22">
        <v>4</v>
      </c>
      <c r="D34" s="22">
        <v>34</v>
      </c>
      <c r="E34" s="22">
        <v>11</v>
      </c>
      <c r="F34" s="22">
        <v>52</v>
      </c>
      <c r="G34" s="22">
        <v>16</v>
      </c>
      <c r="H34" s="22">
        <v>76</v>
      </c>
      <c r="I34" s="22">
        <v>31</v>
      </c>
      <c r="J34" s="23"/>
      <c r="K34" s="23"/>
      <c r="L34" s="22">
        <f t="shared" si="5"/>
        <v>173</v>
      </c>
      <c r="M34" s="22">
        <f t="shared" si="5"/>
        <v>62</v>
      </c>
      <c r="N34" s="34">
        <f t="shared" si="6"/>
        <v>235</v>
      </c>
      <c r="O34" s="22">
        <v>14</v>
      </c>
      <c r="P34" s="87">
        <v>10</v>
      </c>
      <c r="Q34" s="24">
        <f>O34+P34</f>
        <v>24</v>
      </c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</row>
    <row r="35" spans="1:30" ht="12.75">
      <c r="A35" s="39" t="s">
        <v>51</v>
      </c>
      <c r="B35" s="22">
        <v>3</v>
      </c>
      <c r="C35" s="22">
        <v>7</v>
      </c>
      <c r="D35" s="22">
        <v>4</v>
      </c>
      <c r="E35" s="22">
        <v>1</v>
      </c>
      <c r="F35" s="22">
        <v>3</v>
      </c>
      <c r="G35" s="22">
        <v>7</v>
      </c>
      <c r="H35" s="22">
        <v>10</v>
      </c>
      <c r="I35" s="22">
        <v>15</v>
      </c>
      <c r="J35" s="23"/>
      <c r="K35" s="23"/>
      <c r="L35" s="22">
        <f t="shared" si="5"/>
        <v>20</v>
      </c>
      <c r="M35" s="22">
        <f t="shared" si="5"/>
        <v>30</v>
      </c>
      <c r="N35" s="24">
        <f t="shared" si="6"/>
        <v>50</v>
      </c>
      <c r="O35" s="22">
        <v>3</v>
      </c>
      <c r="P35" s="22">
        <v>2</v>
      </c>
      <c r="Q35" s="24">
        <f>O35+P35</f>
        <v>5</v>
      </c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ht="12.75">
      <c r="A36" s="39" t="s">
        <v>277</v>
      </c>
      <c r="B36" s="34"/>
      <c r="C36" s="32"/>
      <c r="D36" s="26" t="s">
        <v>25</v>
      </c>
      <c r="E36" s="32"/>
      <c r="F36" s="32"/>
      <c r="G36" s="32"/>
      <c r="H36" s="32"/>
      <c r="I36" s="32"/>
      <c r="J36" s="23"/>
      <c r="K36" s="23"/>
      <c r="L36" s="32"/>
      <c r="M36" s="32"/>
      <c r="N36" s="27"/>
      <c r="O36" s="40">
        <v>26</v>
      </c>
      <c r="P36" s="22">
        <v>15</v>
      </c>
      <c r="Q36" s="24">
        <f>O36+P36</f>
        <v>41</v>
      </c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ht="12.75">
      <c r="A37" s="39" t="s">
        <v>52</v>
      </c>
      <c r="B37" s="22"/>
      <c r="C37" s="22"/>
      <c r="D37" s="22"/>
      <c r="E37" s="22"/>
      <c r="F37" s="22"/>
      <c r="G37" s="22">
        <v>3</v>
      </c>
      <c r="H37" s="22"/>
      <c r="I37" s="22">
        <v>2</v>
      </c>
      <c r="J37" s="23"/>
      <c r="K37" s="23"/>
      <c r="L37" s="22">
        <f t="shared" si="5"/>
        <v>0</v>
      </c>
      <c r="M37" s="22">
        <f t="shared" si="5"/>
        <v>5</v>
      </c>
      <c r="N37" s="24">
        <f t="shared" si="6"/>
        <v>5</v>
      </c>
      <c r="O37" s="25"/>
      <c r="P37" s="32" t="s">
        <v>19</v>
      </c>
      <c r="Q37" s="27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:30" ht="12.75">
      <c r="A38" s="21" t="s">
        <v>53</v>
      </c>
      <c r="B38" s="22">
        <v>1</v>
      </c>
      <c r="C38" s="22"/>
      <c r="D38" s="22"/>
      <c r="E38" s="22">
        <v>3</v>
      </c>
      <c r="F38" s="22">
        <v>1</v>
      </c>
      <c r="G38" s="22">
        <v>1</v>
      </c>
      <c r="H38" s="22"/>
      <c r="I38" s="22">
        <v>1</v>
      </c>
      <c r="J38" s="23"/>
      <c r="K38" s="23"/>
      <c r="L38" s="22">
        <f t="shared" si="5"/>
        <v>2</v>
      </c>
      <c r="M38" s="22">
        <f t="shared" si="5"/>
        <v>5</v>
      </c>
      <c r="N38" s="24">
        <f t="shared" si="6"/>
        <v>7</v>
      </c>
      <c r="O38" s="40"/>
      <c r="P38" s="50" t="s">
        <v>19</v>
      </c>
      <c r="Q38" s="2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1:30" ht="12.75">
      <c r="A39" s="39" t="s">
        <v>54</v>
      </c>
      <c r="B39" s="34"/>
      <c r="C39" s="32"/>
      <c r="D39" s="32"/>
      <c r="E39" s="32"/>
      <c r="F39" s="32"/>
      <c r="G39" s="32"/>
      <c r="H39" s="32"/>
      <c r="I39" s="32"/>
      <c r="J39" s="23"/>
      <c r="K39" s="23"/>
      <c r="L39" s="32"/>
      <c r="M39" s="32"/>
      <c r="N39" s="27"/>
      <c r="O39" s="40">
        <v>17</v>
      </c>
      <c r="P39" s="22">
        <v>20</v>
      </c>
      <c r="Q39" s="24">
        <f>O39+P39</f>
        <v>37</v>
      </c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ht="12.75">
      <c r="A40" s="21" t="s">
        <v>55</v>
      </c>
      <c r="B40" s="22">
        <v>1</v>
      </c>
      <c r="C40" s="22"/>
      <c r="D40" s="22"/>
      <c r="E40" s="22"/>
      <c r="F40" s="22">
        <v>4</v>
      </c>
      <c r="G40" s="22">
        <v>1</v>
      </c>
      <c r="H40" s="22">
        <v>7</v>
      </c>
      <c r="I40" s="22">
        <v>7</v>
      </c>
      <c r="J40" s="23"/>
      <c r="K40" s="23"/>
      <c r="L40" s="22">
        <f t="shared" si="5"/>
        <v>12</v>
      </c>
      <c r="M40" s="22">
        <f t="shared" si="5"/>
        <v>8</v>
      </c>
      <c r="N40" s="24">
        <f t="shared" si="6"/>
        <v>20</v>
      </c>
      <c r="O40" s="51">
        <v>20</v>
      </c>
      <c r="P40" s="29">
        <v>12</v>
      </c>
      <c r="Q40" s="30">
        <f>O40+P40</f>
        <v>32</v>
      </c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ht="12.75">
      <c r="A41" s="47" t="s">
        <v>56</v>
      </c>
      <c r="B41" s="29"/>
      <c r="C41" s="29"/>
      <c r="D41" s="29">
        <v>1</v>
      </c>
      <c r="E41" s="29">
        <v>4</v>
      </c>
      <c r="F41" s="29">
        <v>5</v>
      </c>
      <c r="G41" s="29">
        <v>4</v>
      </c>
      <c r="H41" s="29">
        <v>1</v>
      </c>
      <c r="I41" s="29">
        <v>5</v>
      </c>
      <c r="J41" s="23"/>
      <c r="K41" s="23"/>
      <c r="L41" s="29">
        <f t="shared" si="5"/>
        <v>7</v>
      </c>
      <c r="M41" s="29">
        <f t="shared" si="5"/>
        <v>13</v>
      </c>
      <c r="N41" s="30">
        <f t="shared" si="6"/>
        <v>20</v>
      </c>
      <c r="O41" s="25"/>
      <c r="P41" s="32" t="s">
        <v>19</v>
      </c>
      <c r="Q41" s="27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2" spans="1:30" ht="12.75">
      <c r="A42" s="31" t="s">
        <v>57</v>
      </c>
      <c r="B42" s="32"/>
      <c r="C42" s="32"/>
      <c r="D42" s="26" t="s">
        <v>58</v>
      </c>
      <c r="E42" s="32"/>
      <c r="F42" s="32"/>
      <c r="G42" s="32"/>
      <c r="H42" s="32"/>
      <c r="I42" s="33"/>
      <c r="J42" s="23"/>
      <c r="K42" s="23"/>
      <c r="L42" s="34"/>
      <c r="M42" s="32"/>
      <c r="N42" s="27"/>
      <c r="O42" s="35">
        <v>5</v>
      </c>
      <c r="P42" s="36">
        <v>14</v>
      </c>
      <c r="Q42" s="37">
        <f>O42+P42</f>
        <v>19</v>
      </c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</row>
    <row r="43" spans="1:30" ht="12.75">
      <c r="A43" s="52" t="s">
        <v>59</v>
      </c>
      <c r="B43" s="53">
        <v>2</v>
      </c>
      <c r="C43" s="53">
        <v>3</v>
      </c>
      <c r="D43" s="53"/>
      <c r="E43" s="53">
        <v>2</v>
      </c>
      <c r="F43" s="53">
        <v>2</v>
      </c>
      <c r="G43" s="53">
        <v>5</v>
      </c>
      <c r="H43" s="53">
        <v>4</v>
      </c>
      <c r="I43" s="53">
        <v>8</v>
      </c>
      <c r="J43" s="23"/>
      <c r="K43" s="23"/>
      <c r="L43" s="53">
        <f>B43+D43+F43+H43+J43</f>
        <v>8</v>
      </c>
      <c r="M43" s="53">
        <f>C43+E43+G43+I43+K43</f>
        <v>18</v>
      </c>
      <c r="N43" s="54">
        <f>L43+M43</f>
        <v>26</v>
      </c>
      <c r="O43" s="25" t="s">
        <v>49</v>
      </c>
      <c r="P43" s="32"/>
      <c r="Q43" s="27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</row>
    <row r="44" spans="1:30" ht="13.5" thickBot="1">
      <c r="A44" s="55" t="s">
        <v>60</v>
      </c>
      <c r="B44" s="56"/>
      <c r="C44" s="56"/>
      <c r="D44" s="57" t="s">
        <v>61</v>
      </c>
      <c r="E44" s="56"/>
      <c r="F44" s="56"/>
      <c r="G44" s="56"/>
      <c r="H44" s="56"/>
      <c r="I44" s="58"/>
      <c r="J44" s="23"/>
      <c r="K44" s="23"/>
      <c r="L44" s="59"/>
      <c r="M44" s="56"/>
      <c r="N44" s="60"/>
      <c r="O44" s="61"/>
      <c r="P44" s="62"/>
      <c r="Q44" s="63">
        <f>O44+P44</f>
        <v>0</v>
      </c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ht="12.75">
      <c r="A45" s="64" t="s">
        <v>62</v>
      </c>
      <c r="B45" s="36">
        <f aca="true" t="shared" si="7" ref="B45:M45">SUM(B7:B44)</f>
        <v>191</v>
      </c>
      <c r="C45" s="36">
        <f t="shared" si="7"/>
        <v>154</v>
      </c>
      <c r="D45" s="36">
        <f t="shared" si="7"/>
        <v>228</v>
      </c>
      <c r="E45" s="36">
        <f t="shared" si="7"/>
        <v>164</v>
      </c>
      <c r="F45" s="36">
        <f t="shared" si="7"/>
        <v>378</v>
      </c>
      <c r="G45" s="36">
        <f t="shared" si="7"/>
        <v>224</v>
      </c>
      <c r="H45" s="36">
        <f t="shared" si="7"/>
        <v>454</v>
      </c>
      <c r="I45" s="36">
        <f t="shared" si="7"/>
        <v>347</v>
      </c>
      <c r="J45" s="16">
        <f t="shared" si="7"/>
        <v>23</v>
      </c>
      <c r="K45" s="16">
        <f t="shared" si="7"/>
        <v>14</v>
      </c>
      <c r="L45" s="36">
        <f t="shared" si="7"/>
        <v>1274</v>
      </c>
      <c r="M45" s="36">
        <f t="shared" si="7"/>
        <v>903</v>
      </c>
      <c r="N45" s="65"/>
      <c r="O45" s="66">
        <f>SUM(O7:O44)</f>
        <v>394</v>
      </c>
      <c r="P45" s="36">
        <f>SUM(P7:P44)</f>
        <v>273</v>
      </c>
      <c r="Q45" s="37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30" ht="13.5" thickBot="1">
      <c r="A46" s="7" t="s">
        <v>63</v>
      </c>
      <c r="B46" s="67"/>
      <c r="C46" s="68">
        <f>B45+C45</f>
        <v>345</v>
      </c>
      <c r="D46" s="67"/>
      <c r="E46" s="68">
        <f>D45+E45</f>
        <v>392</v>
      </c>
      <c r="F46" s="67"/>
      <c r="G46" s="68">
        <f>F45+G45</f>
        <v>602</v>
      </c>
      <c r="H46" s="67"/>
      <c r="I46" s="68">
        <f>H45+I45</f>
        <v>801</v>
      </c>
      <c r="J46" s="67"/>
      <c r="K46" s="68">
        <f>J45+K45</f>
        <v>37</v>
      </c>
      <c r="L46" s="67"/>
      <c r="M46" s="68">
        <f>L45+M45</f>
        <v>2177</v>
      </c>
      <c r="N46" s="69">
        <f>SUM(N7:N44)</f>
        <v>2177</v>
      </c>
      <c r="O46" s="70"/>
      <c r="P46" s="68">
        <f>O45+P45</f>
        <v>667</v>
      </c>
      <c r="Q46" s="71">
        <f>SUM(Q7:Q44)</f>
        <v>667</v>
      </c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spans="1:30" ht="12.75">
      <c r="A47" s="4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1:30" ht="12.75">
      <c r="A48" s="1" t="s">
        <v>64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 t="s">
        <v>65</v>
      </c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spans="1:30" ht="12.75">
      <c r="A49" s="1" t="s">
        <v>5</v>
      </c>
      <c r="B49" s="3"/>
      <c r="C49" s="3"/>
      <c r="D49" s="3"/>
      <c r="E49" s="3"/>
      <c r="F49" s="3"/>
      <c r="G49" s="3"/>
      <c r="H49" s="72"/>
      <c r="I49" s="72" t="s">
        <v>292</v>
      </c>
      <c r="J49" s="3"/>
      <c r="K49" s="3"/>
      <c r="L49" s="3"/>
      <c r="M49" s="3"/>
      <c r="N49" s="3"/>
      <c r="O49" s="3"/>
      <c r="P49" s="3"/>
      <c r="Q49" s="155" t="s">
        <v>293</v>
      </c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spans="1:30" ht="12.75">
      <c r="A50" s="1"/>
      <c r="B50" s="3"/>
      <c r="C50" s="3"/>
      <c r="D50" s="3"/>
      <c r="E50" s="3"/>
      <c r="F50" s="3"/>
      <c r="G50" s="3"/>
      <c r="H50" s="72"/>
      <c r="I50" s="3"/>
      <c r="J50" s="3"/>
      <c r="K50" s="3"/>
      <c r="L50" s="3"/>
      <c r="M50" s="3"/>
      <c r="N50" s="3"/>
      <c r="O50" s="3"/>
      <c r="P50" s="3"/>
      <c r="Q50" s="3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1:30" ht="13.5" thickBot="1">
      <c r="A51" s="4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spans="1:30" ht="12.75">
      <c r="A52" s="6" t="s">
        <v>6</v>
      </c>
      <c r="B52" s="160" t="s">
        <v>7</v>
      </c>
      <c r="C52" s="160"/>
      <c r="D52" s="160" t="s">
        <v>8</v>
      </c>
      <c r="E52" s="160"/>
      <c r="F52" s="160" t="s">
        <v>9</v>
      </c>
      <c r="G52" s="160"/>
      <c r="H52" s="160" t="s">
        <v>10</v>
      </c>
      <c r="I52" s="160"/>
      <c r="J52" s="160" t="s">
        <v>11</v>
      </c>
      <c r="K52" s="160"/>
      <c r="L52" s="160" t="s">
        <v>12</v>
      </c>
      <c r="M52" s="160"/>
      <c r="N52" s="159"/>
      <c r="O52" s="158" t="s">
        <v>13</v>
      </c>
      <c r="P52" s="160"/>
      <c r="Q52" s="159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</row>
    <row r="53" spans="1:30" ht="13.5" thickBot="1">
      <c r="A53" s="7" t="s">
        <v>66</v>
      </c>
      <c r="B53" s="8" t="s">
        <v>15</v>
      </c>
      <c r="C53" s="8" t="s">
        <v>16</v>
      </c>
      <c r="D53" s="8" t="s">
        <v>15</v>
      </c>
      <c r="E53" s="8" t="s">
        <v>16</v>
      </c>
      <c r="F53" s="8" t="s">
        <v>15</v>
      </c>
      <c r="G53" s="8" t="s">
        <v>16</v>
      </c>
      <c r="H53" s="8" t="s">
        <v>15</v>
      </c>
      <c r="I53" s="8" t="s">
        <v>16</v>
      </c>
      <c r="J53" s="9" t="s">
        <v>15</v>
      </c>
      <c r="K53" s="9" t="s">
        <v>16</v>
      </c>
      <c r="L53" s="8" t="s">
        <v>15</v>
      </c>
      <c r="M53" s="8" t="s">
        <v>16</v>
      </c>
      <c r="N53" s="10" t="s">
        <v>17</v>
      </c>
      <c r="O53" s="11" t="s">
        <v>15</v>
      </c>
      <c r="P53" s="8" t="s">
        <v>16</v>
      </c>
      <c r="Q53" s="10" t="s">
        <v>17</v>
      </c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</row>
    <row r="54" spans="1:30" ht="12.75">
      <c r="A54" s="12" t="s">
        <v>67</v>
      </c>
      <c r="B54" s="13"/>
      <c r="C54" s="14"/>
      <c r="D54" s="14"/>
      <c r="E54" s="14"/>
      <c r="F54" s="14"/>
      <c r="G54" s="14"/>
      <c r="H54" s="14"/>
      <c r="I54" s="15"/>
      <c r="J54" s="16">
        <v>3</v>
      </c>
      <c r="K54" s="16">
        <v>9</v>
      </c>
      <c r="L54" s="15">
        <f aca="true" t="shared" si="8" ref="L54:M56">B54+D54+F54+H54+J54</f>
        <v>3</v>
      </c>
      <c r="M54" s="16">
        <f t="shared" si="8"/>
        <v>9</v>
      </c>
      <c r="N54" s="17">
        <f>L54+M54</f>
        <v>12</v>
      </c>
      <c r="O54" s="14"/>
      <c r="P54" s="19" t="s">
        <v>19</v>
      </c>
      <c r="Q54" s="20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</row>
    <row r="55" spans="1:30" ht="12.75">
      <c r="A55" s="21" t="s">
        <v>68</v>
      </c>
      <c r="B55" s="22"/>
      <c r="C55" s="22"/>
      <c r="D55" s="22">
        <v>10</v>
      </c>
      <c r="E55" s="22">
        <v>8</v>
      </c>
      <c r="F55" s="22">
        <v>30</v>
      </c>
      <c r="G55" s="22">
        <v>13</v>
      </c>
      <c r="H55" s="22">
        <v>10</v>
      </c>
      <c r="I55" s="34">
        <v>4</v>
      </c>
      <c r="J55" s="73"/>
      <c r="K55" s="74"/>
      <c r="L55" s="33">
        <f t="shared" si="8"/>
        <v>50</v>
      </c>
      <c r="M55" s="22">
        <f t="shared" si="8"/>
        <v>25</v>
      </c>
      <c r="N55" s="24">
        <f>L55+M55</f>
        <v>75</v>
      </c>
      <c r="O55" s="32"/>
      <c r="P55" s="26" t="s">
        <v>19</v>
      </c>
      <c r="Q55" s="27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spans="1:30" ht="12.75">
      <c r="A56" s="28" t="s">
        <v>69</v>
      </c>
      <c r="B56" s="29">
        <v>3</v>
      </c>
      <c r="C56" s="29">
        <v>2</v>
      </c>
      <c r="D56" s="29">
        <v>15</v>
      </c>
      <c r="E56" s="29">
        <v>15</v>
      </c>
      <c r="F56" s="29">
        <v>36</v>
      </c>
      <c r="G56" s="29">
        <v>60</v>
      </c>
      <c r="H56" s="29">
        <v>72</v>
      </c>
      <c r="I56" s="44">
        <v>91</v>
      </c>
      <c r="J56" s="73"/>
      <c r="K56" s="74"/>
      <c r="L56" s="43">
        <f t="shared" si="8"/>
        <v>126</v>
      </c>
      <c r="M56" s="29">
        <f t="shared" si="8"/>
        <v>168</v>
      </c>
      <c r="N56" s="30">
        <f>L56+M56</f>
        <v>294</v>
      </c>
      <c r="O56" s="33">
        <v>9</v>
      </c>
      <c r="P56" s="22">
        <v>20</v>
      </c>
      <c r="Q56" s="24">
        <f>O56+P56</f>
        <v>29</v>
      </c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</row>
    <row r="57" spans="1:30" ht="12.75">
      <c r="A57" s="31" t="s">
        <v>70</v>
      </c>
      <c r="B57" s="32"/>
      <c r="C57" s="26" t="s">
        <v>25</v>
      </c>
      <c r="D57" s="32"/>
      <c r="E57" s="32"/>
      <c r="F57" s="32"/>
      <c r="G57" s="32"/>
      <c r="H57" s="32"/>
      <c r="I57" s="32"/>
      <c r="J57" s="73"/>
      <c r="K57" s="74"/>
      <c r="L57" s="32"/>
      <c r="M57" s="32"/>
      <c r="N57" s="27"/>
      <c r="O57" s="33">
        <v>134</v>
      </c>
      <c r="P57" s="22">
        <v>67</v>
      </c>
      <c r="Q57" s="24">
        <f>O57+P57</f>
        <v>201</v>
      </c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spans="1:30" ht="12.75">
      <c r="A58" s="64" t="s">
        <v>71</v>
      </c>
      <c r="B58" s="36">
        <v>1</v>
      </c>
      <c r="C58" s="36">
        <v>2</v>
      </c>
      <c r="D58" s="36">
        <v>21</v>
      </c>
      <c r="E58" s="36">
        <v>8</v>
      </c>
      <c r="F58" s="36">
        <v>96</v>
      </c>
      <c r="G58" s="36">
        <v>55</v>
      </c>
      <c r="H58" s="36">
        <v>147</v>
      </c>
      <c r="I58" s="65">
        <v>81</v>
      </c>
      <c r="J58" s="73"/>
      <c r="K58" s="74"/>
      <c r="L58" s="75">
        <f aca="true" t="shared" si="9" ref="L58:M65">B58+D58+F58+H58+J58</f>
        <v>265</v>
      </c>
      <c r="M58" s="36">
        <f t="shared" si="9"/>
        <v>146</v>
      </c>
      <c r="N58" s="37">
        <f aca="true" t="shared" si="10" ref="N58:N65">L58+M58</f>
        <v>411</v>
      </c>
      <c r="O58" s="32"/>
      <c r="P58" s="26" t="s">
        <v>19</v>
      </c>
      <c r="Q58" s="27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</row>
    <row r="59" spans="1:30" ht="12.75">
      <c r="A59" s="64" t="s">
        <v>72</v>
      </c>
      <c r="B59" s="34"/>
      <c r="C59" s="32"/>
      <c r="D59" s="32"/>
      <c r="E59" s="26" t="s">
        <v>25</v>
      </c>
      <c r="F59" s="32"/>
      <c r="G59" s="32"/>
      <c r="H59" s="32"/>
      <c r="I59" s="33"/>
      <c r="J59" s="73"/>
      <c r="K59" s="74"/>
      <c r="L59" s="75"/>
      <c r="M59" s="36"/>
      <c r="N59" s="37"/>
      <c r="O59" s="33">
        <v>21</v>
      </c>
      <c r="P59" s="22">
        <v>4</v>
      </c>
      <c r="Q59" s="24">
        <f>O59+P59</f>
        <v>25</v>
      </c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</row>
    <row r="60" spans="1:30" ht="12.75">
      <c r="A60" s="21" t="s">
        <v>73</v>
      </c>
      <c r="B60" s="22">
        <v>2</v>
      </c>
      <c r="C60" s="22">
        <v>1</v>
      </c>
      <c r="D60" s="22">
        <v>10</v>
      </c>
      <c r="E60" s="22">
        <v>9</v>
      </c>
      <c r="F60" s="22">
        <v>60</v>
      </c>
      <c r="G60" s="22">
        <v>40</v>
      </c>
      <c r="H60" s="22">
        <v>104</v>
      </c>
      <c r="I60" s="34">
        <v>89</v>
      </c>
      <c r="J60" s="73"/>
      <c r="K60" s="74"/>
      <c r="L60" s="33">
        <f t="shared" si="9"/>
        <v>176</v>
      </c>
      <c r="M60" s="22">
        <f t="shared" si="9"/>
        <v>139</v>
      </c>
      <c r="N60" s="24">
        <f t="shared" si="10"/>
        <v>315</v>
      </c>
      <c r="O60" s="32"/>
      <c r="P60" s="26" t="s">
        <v>19</v>
      </c>
      <c r="Q60" s="27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</row>
    <row r="61" spans="1:30" ht="12.75">
      <c r="A61" s="21" t="s">
        <v>74</v>
      </c>
      <c r="B61" s="22">
        <v>2</v>
      </c>
      <c r="C61" s="22">
        <v>1</v>
      </c>
      <c r="D61" s="22">
        <v>15</v>
      </c>
      <c r="E61" s="22">
        <v>5</v>
      </c>
      <c r="F61" s="22">
        <v>79</v>
      </c>
      <c r="G61" s="22">
        <v>11</v>
      </c>
      <c r="H61" s="22">
        <v>186</v>
      </c>
      <c r="I61" s="34">
        <v>32</v>
      </c>
      <c r="J61" s="73"/>
      <c r="K61" s="74"/>
      <c r="L61" s="33">
        <f t="shared" si="9"/>
        <v>282</v>
      </c>
      <c r="M61" s="22">
        <f t="shared" si="9"/>
        <v>49</v>
      </c>
      <c r="N61" s="24">
        <f t="shared" si="10"/>
        <v>331</v>
      </c>
      <c r="O61" s="32"/>
      <c r="P61" s="26" t="s">
        <v>19</v>
      </c>
      <c r="Q61" s="27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</row>
    <row r="62" spans="1:30" ht="12.75">
      <c r="A62" s="21" t="s">
        <v>75</v>
      </c>
      <c r="B62" s="22">
        <v>2</v>
      </c>
      <c r="C62" s="22">
        <v>3</v>
      </c>
      <c r="D62" s="22">
        <v>10</v>
      </c>
      <c r="E62" s="22">
        <v>17</v>
      </c>
      <c r="F62" s="22">
        <v>74</v>
      </c>
      <c r="G62" s="22">
        <v>84</v>
      </c>
      <c r="H62" s="22">
        <v>130</v>
      </c>
      <c r="I62" s="34">
        <v>160</v>
      </c>
      <c r="J62" s="73"/>
      <c r="K62" s="74"/>
      <c r="L62" s="33">
        <f t="shared" si="9"/>
        <v>216</v>
      </c>
      <c r="M62" s="22">
        <f t="shared" si="9"/>
        <v>264</v>
      </c>
      <c r="N62" s="24">
        <f t="shared" si="10"/>
        <v>480</v>
      </c>
      <c r="O62" s="32"/>
      <c r="P62" s="26" t="s">
        <v>19</v>
      </c>
      <c r="Q62" s="27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</row>
    <row r="63" spans="1:30" ht="12.75">
      <c r="A63" s="21" t="s">
        <v>76</v>
      </c>
      <c r="B63" s="22">
        <v>300</v>
      </c>
      <c r="C63" s="22">
        <v>155</v>
      </c>
      <c r="D63" s="22">
        <v>411</v>
      </c>
      <c r="E63" s="22">
        <v>205</v>
      </c>
      <c r="F63" s="22">
        <v>205</v>
      </c>
      <c r="G63" s="22">
        <v>98</v>
      </c>
      <c r="H63" s="22">
        <v>33</v>
      </c>
      <c r="I63" s="34">
        <v>25</v>
      </c>
      <c r="J63" s="73"/>
      <c r="K63" s="74"/>
      <c r="L63" s="33">
        <f t="shared" si="9"/>
        <v>949</v>
      </c>
      <c r="M63" s="22">
        <f t="shared" si="9"/>
        <v>483</v>
      </c>
      <c r="N63" s="24">
        <f t="shared" si="10"/>
        <v>1432</v>
      </c>
      <c r="O63" s="32"/>
      <c r="P63" s="26" t="s">
        <v>19</v>
      </c>
      <c r="Q63" s="27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</row>
    <row r="64" spans="1:30" ht="12.75">
      <c r="A64" s="21" t="s">
        <v>77</v>
      </c>
      <c r="B64" s="22">
        <v>1</v>
      </c>
      <c r="C64" s="22"/>
      <c r="D64" s="22"/>
      <c r="E64" s="22">
        <v>2</v>
      </c>
      <c r="F64" s="22">
        <v>4</v>
      </c>
      <c r="G64" s="22">
        <v>2</v>
      </c>
      <c r="H64" s="22">
        <v>24</v>
      </c>
      <c r="I64" s="34">
        <v>6</v>
      </c>
      <c r="J64" s="73"/>
      <c r="K64" s="74"/>
      <c r="L64" s="33">
        <f>B64+D64+F64+H64+J64</f>
        <v>29</v>
      </c>
      <c r="M64" s="22">
        <f>C64+E64+G64+I64+K64</f>
        <v>10</v>
      </c>
      <c r="N64" s="24">
        <f>L64+M64</f>
        <v>39</v>
      </c>
      <c r="O64" s="32"/>
      <c r="P64" s="26" t="s">
        <v>19</v>
      </c>
      <c r="Q64" s="27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</row>
    <row r="65" spans="1:30" ht="13.5" thickBot="1">
      <c r="A65" s="76" t="s">
        <v>78</v>
      </c>
      <c r="B65" s="62"/>
      <c r="C65" s="62"/>
      <c r="D65" s="62">
        <v>1</v>
      </c>
      <c r="E65" s="62">
        <v>2</v>
      </c>
      <c r="F65" s="62">
        <v>13</v>
      </c>
      <c r="G65" s="62">
        <v>7</v>
      </c>
      <c r="H65" s="62">
        <v>50</v>
      </c>
      <c r="I65" s="59">
        <v>12</v>
      </c>
      <c r="J65" s="77"/>
      <c r="K65" s="78"/>
      <c r="L65" s="58">
        <f t="shared" si="9"/>
        <v>64</v>
      </c>
      <c r="M65" s="62">
        <f t="shared" si="9"/>
        <v>21</v>
      </c>
      <c r="N65" s="63">
        <f t="shared" si="10"/>
        <v>85</v>
      </c>
      <c r="O65" s="56"/>
      <c r="P65" s="57" t="s">
        <v>19</v>
      </c>
      <c r="Q65" s="60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</row>
    <row r="66" spans="1:30" ht="12.75">
      <c r="A66" s="12" t="s">
        <v>62</v>
      </c>
      <c r="B66" s="16">
        <f aca="true" t="shared" si="11" ref="B66:M66">SUM(B54:B65)</f>
        <v>311</v>
      </c>
      <c r="C66" s="16">
        <f t="shared" si="11"/>
        <v>164</v>
      </c>
      <c r="D66" s="16">
        <f t="shared" si="11"/>
        <v>493</v>
      </c>
      <c r="E66" s="16">
        <f t="shared" si="11"/>
        <v>271</v>
      </c>
      <c r="F66" s="16">
        <f t="shared" si="11"/>
        <v>597</v>
      </c>
      <c r="G66" s="16">
        <f t="shared" si="11"/>
        <v>370</v>
      </c>
      <c r="H66" s="16">
        <f t="shared" si="11"/>
        <v>756</v>
      </c>
      <c r="I66" s="16">
        <f t="shared" si="11"/>
        <v>500</v>
      </c>
      <c r="J66" s="36">
        <f t="shared" si="11"/>
        <v>3</v>
      </c>
      <c r="K66" s="36">
        <f t="shared" si="11"/>
        <v>9</v>
      </c>
      <c r="L66" s="16">
        <f t="shared" si="11"/>
        <v>2160</v>
      </c>
      <c r="M66" s="16">
        <f t="shared" si="11"/>
        <v>1314</v>
      </c>
      <c r="N66" s="13"/>
      <c r="O66" s="79">
        <f>SUM(O54:O65)</f>
        <v>164</v>
      </c>
      <c r="P66" s="16">
        <f>SUM(P54:P65)</f>
        <v>91</v>
      </c>
      <c r="Q66" s="17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</row>
    <row r="67" spans="1:30" ht="13.5" thickBot="1">
      <c r="A67" s="7" t="s">
        <v>79</v>
      </c>
      <c r="B67" s="80"/>
      <c r="C67" s="68">
        <f>B66+C66</f>
        <v>475</v>
      </c>
      <c r="D67" s="80"/>
      <c r="E67" s="68">
        <f>D66+E66</f>
        <v>764</v>
      </c>
      <c r="F67" s="80"/>
      <c r="G67" s="68">
        <f>F66+G66</f>
        <v>967</v>
      </c>
      <c r="H67" s="80"/>
      <c r="I67" s="68">
        <f>H66+I66</f>
        <v>1256</v>
      </c>
      <c r="J67" s="80"/>
      <c r="K67" s="68">
        <f>J66+K66</f>
        <v>12</v>
      </c>
      <c r="L67" s="80"/>
      <c r="M67" s="68">
        <f>L66+M66</f>
        <v>3474</v>
      </c>
      <c r="N67" s="69">
        <f>SUM(N53:N65)</f>
        <v>3474</v>
      </c>
      <c r="O67" s="81"/>
      <c r="P67" s="82">
        <f>O66+P66</f>
        <v>255</v>
      </c>
      <c r="Q67" s="71">
        <f>SUM(Q53:Q65)</f>
        <v>255</v>
      </c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</row>
    <row r="68" spans="1:30" ht="12.75">
      <c r="A68" s="4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</row>
    <row r="69" spans="1:30" ht="12.75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</row>
    <row r="70" spans="1:30" ht="12.75">
      <c r="A70" s="4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</row>
    <row r="71" spans="1:30" ht="12.75">
      <c r="A71" s="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</row>
    <row r="72" spans="1:30" ht="13.5" thickBot="1">
      <c r="A72" s="4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</row>
    <row r="73" spans="1:30" ht="12.75">
      <c r="A73" s="6" t="s">
        <v>6</v>
      </c>
      <c r="B73" s="160" t="s">
        <v>7</v>
      </c>
      <c r="C73" s="160"/>
      <c r="D73" s="160" t="s">
        <v>8</v>
      </c>
      <c r="E73" s="160"/>
      <c r="F73" s="160" t="s">
        <v>9</v>
      </c>
      <c r="G73" s="160"/>
      <c r="H73" s="160" t="s">
        <v>10</v>
      </c>
      <c r="I73" s="160"/>
      <c r="J73" s="160" t="s">
        <v>11</v>
      </c>
      <c r="K73" s="160"/>
      <c r="L73" s="160" t="s">
        <v>12</v>
      </c>
      <c r="M73" s="160"/>
      <c r="N73" s="159"/>
      <c r="O73" s="158" t="s">
        <v>13</v>
      </c>
      <c r="P73" s="160"/>
      <c r="Q73" s="159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</row>
    <row r="74" spans="1:30" ht="13.5" thickBot="1">
      <c r="A74" s="7" t="s">
        <v>80</v>
      </c>
      <c r="B74" s="8" t="s">
        <v>15</v>
      </c>
      <c r="C74" s="8" t="s">
        <v>16</v>
      </c>
      <c r="D74" s="8" t="s">
        <v>15</v>
      </c>
      <c r="E74" s="8" t="s">
        <v>16</v>
      </c>
      <c r="F74" s="8" t="s">
        <v>15</v>
      </c>
      <c r="G74" s="8" t="s">
        <v>16</v>
      </c>
      <c r="H74" s="8" t="s">
        <v>15</v>
      </c>
      <c r="I74" s="8" t="s">
        <v>16</v>
      </c>
      <c r="J74" s="9" t="s">
        <v>15</v>
      </c>
      <c r="K74" s="9" t="s">
        <v>16</v>
      </c>
      <c r="L74" s="8" t="s">
        <v>15</v>
      </c>
      <c r="M74" s="8" t="s">
        <v>16</v>
      </c>
      <c r="N74" s="10" t="s">
        <v>17</v>
      </c>
      <c r="O74" s="11" t="s">
        <v>15</v>
      </c>
      <c r="P74" s="8" t="s">
        <v>16</v>
      </c>
      <c r="Q74" s="10" t="s">
        <v>17</v>
      </c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</row>
    <row r="75" spans="1:30" ht="12.75">
      <c r="A75" s="12" t="s">
        <v>81</v>
      </c>
      <c r="B75" s="13"/>
      <c r="C75" s="14"/>
      <c r="D75" s="14"/>
      <c r="E75" s="14"/>
      <c r="F75" s="14"/>
      <c r="G75" s="14"/>
      <c r="H75" s="14"/>
      <c r="I75" s="15"/>
      <c r="J75" s="16">
        <v>4</v>
      </c>
      <c r="K75" s="16">
        <v>7</v>
      </c>
      <c r="L75" s="16">
        <f>B75+D75+F75+H75+J75</f>
        <v>4</v>
      </c>
      <c r="M75" s="16">
        <f>C75+E75+G75+I75+K75</f>
        <v>7</v>
      </c>
      <c r="N75" s="17">
        <f>L75+M75</f>
        <v>11</v>
      </c>
      <c r="O75" s="14"/>
      <c r="P75" s="19" t="s">
        <v>19</v>
      </c>
      <c r="Q75" s="20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</row>
    <row r="76" spans="1:30" ht="12.75">
      <c r="A76" s="28" t="s">
        <v>82</v>
      </c>
      <c r="B76" s="29"/>
      <c r="C76" s="29"/>
      <c r="D76" s="29"/>
      <c r="E76" s="29"/>
      <c r="F76" s="29"/>
      <c r="G76" s="29"/>
      <c r="H76" s="29"/>
      <c r="I76" s="44"/>
      <c r="J76" s="44"/>
      <c r="K76" s="43"/>
      <c r="L76" s="43">
        <f>B76+D76+F76+H76+J76</f>
        <v>0</v>
      </c>
      <c r="M76" s="29">
        <f>C76+E76+G76+I76+K76</f>
        <v>0</v>
      </c>
      <c r="N76" s="30">
        <f>L76+M76</f>
        <v>0</v>
      </c>
      <c r="O76" s="32"/>
      <c r="P76" s="26" t="s">
        <v>19</v>
      </c>
      <c r="Q76" s="27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ht="12.75">
      <c r="A77" s="31" t="s">
        <v>83</v>
      </c>
      <c r="B77" s="32"/>
      <c r="C77" s="26" t="s">
        <v>84</v>
      </c>
      <c r="D77" s="32"/>
      <c r="E77" s="32"/>
      <c r="F77" s="32"/>
      <c r="G77" s="32"/>
      <c r="H77" s="32"/>
      <c r="I77" s="32"/>
      <c r="J77" s="73"/>
      <c r="K77" s="74"/>
      <c r="L77" s="32"/>
      <c r="M77" s="32"/>
      <c r="N77" s="27"/>
      <c r="O77" s="33">
        <v>26</v>
      </c>
      <c r="P77" s="22">
        <v>16</v>
      </c>
      <c r="Q77" s="24">
        <f>O77+P77</f>
        <v>42</v>
      </c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ht="12.75">
      <c r="A78" s="64" t="s">
        <v>85</v>
      </c>
      <c r="B78" s="36"/>
      <c r="C78" s="36"/>
      <c r="D78" s="36">
        <v>23</v>
      </c>
      <c r="E78" s="36">
        <v>14</v>
      </c>
      <c r="F78" s="36">
        <v>33</v>
      </c>
      <c r="G78" s="36">
        <v>19</v>
      </c>
      <c r="H78" s="36">
        <v>98</v>
      </c>
      <c r="I78" s="65">
        <v>58</v>
      </c>
      <c r="J78" s="73"/>
      <c r="K78" s="74"/>
      <c r="L78" s="75">
        <f aca="true" t="shared" si="12" ref="L78:M87">B78+D78+F78+H78+J78</f>
        <v>154</v>
      </c>
      <c r="M78" s="36">
        <f t="shared" si="12"/>
        <v>91</v>
      </c>
      <c r="N78" s="37">
        <f aca="true" t="shared" si="13" ref="N78:N87">L78+M78</f>
        <v>245</v>
      </c>
      <c r="O78" s="32"/>
      <c r="P78" s="26" t="s">
        <v>19</v>
      </c>
      <c r="Q78" s="27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ht="12.75">
      <c r="A79" s="21" t="s">
        <v>86</v>
      </c>
      <c r="B79" s="22">
        <v>52</v>
      </c>
      <c r="C79" s="22">
        <v>138</v>
      </c>
      <c r="D79" s="22">
        <v>35</v>
      </c>
      <c r="E79" s="22">
        <v>71</v>
      </c>
      <c r="F79" s="22">
        <v>17</v>
      </c>
      <c r="G79" s="22">
        <v>31</v>
      </c>
      <c r="H79" s="22">
        <v>8</v>
      </c>
      <c r="I79" s="34">
        <v>20</v>
      </c>
      <c r="J79" s="73"/>
      <c r="K79" s="74"/>
      <c r="L79" s="33">
        <f t="shared" si="12"/>
        <v>112</v>
      </c>
      <c r="M79" s="22">
        <f t="shared" si="12"/>
        <v>260</v>
      </c>
      <c r="N79" s="24">
        <f t="shared" si="13"/>
        <v>372</v>
      </c>
      <c r="O79" s="33">
        <v>13</v>
      </c>
      <c r="P79" s="22">
        <v>41</v>
      </c>
      <c r="Q79" s="24">
        <f>O79+P79</f>
        <v>54</v>
      </c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 ht="12.75">
      <c r="A80" s="21" t="s">
        <v>87</v>
      </c>
      <c r="B80" s="22"/>
      <c r="C80" s="22"/>
      <c r="D80" s="22">
        <v>1</v>
      </c>
      <c r="E80" s="22">
        <v>2</v>
      </c>
      <c r="F80" s="22">
        <v>10</v>
      </c>
      <c r="G80" s="22">
        <v>18</v>
      </c>
      <c r="H80" s="22">
        <v>18</v>
      </c>
      <c r="I80" s="34">
        <v>24</v>
      </c>
      <c r="J80" s="73"/>
      <c r="K80" s="74"/>
      <c r="L80" s="33">
        <f t="shared" si="12"/>
        <v>29</v>
      </c>
      <c r="M80" s="22">
        <f t="shared" si="12"/>
        <v>44</v>
      </c>
      <c r="N80" s="24">
        <f t="shared" si="13"/>
        <v>73</v>
      </c>
      <c r="O80" s="32"/>
      <c r="P80" s="26" t="s">
        <v>19</v>
      </c>
      <c r="Q80" s="27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 ht="12.75">
      <c r="A81" s="21" t="s">
        <v>88</v>
      </c>
      <c r="B81" s="22"/>
      <c r="C81" s="22">
        <v>2</v>
      </c>
      <c r="D81" s="22">
        <v>6</v>
      </c>
      <c r="E81" s="22">
        <v>12</v>
      </c>
      <c r="F81" s="22">
        <v>22</v>
      </c>
      <c r="G81" s="22">
        <v>17</v>
      </c>
      <c r="H81" s="22">
        <v>30</v>
      </c>
      <c r="I81" s="34">
        <v>40</v>
      </c>
      <c r="J81" s="73"/>
      <c r="K81" s="74"/>
      <c r="L81" s="33">
        <f t="shared" si="12"/>
        <v>58</v>
      </c>
      <c r="M81" s="22">
        <f t="shared" si="12"/>
        <v>71</v>
      </c>
      <c r="N81" s="24">
        <f t="shared" si="13"/>
        <v>129</v>
      </c>
      <c r="O81" s="32"/>
      <c r="P81" s="26" t="s">
        <v>19</v>
      </c>
      <c r="Q81" s="27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 ht="12.75">
      <c r="A82" s="21" t="s">
        <v>89</v>
      </c>
      <c r="B82" s="22">
        <v>11</v>
      </c>
      <c r="C82" s="22"/>
      <c r="D82" s="22">
        <v>21</v>
      </c>
      <c r="E82" s="22">
        <v>2</v>
      </c>
      <c r="F82" s="22">
        <v>18</v>
      </c>
      <c r="G82" s="22">
        <v>6</v>
      </c>
      <c r="H82" s="22">
        <v>26</v>
      </c>
      <c r="I82" s="34">
        <v>7</v>
      </c>
      <c r="J82" s="73"/>
      <c r="K82" s="74"/>
      <c r="L82" s="33">
        <f t="shared" si="12"/>
        <v>76</v>
      </c>
      <c r="M82" s="22">
        <f t="shared" si="12"/>
        <v>15</v>
      </c>
      <c r="N82" s="24">
        <f t="shared" si="13"/>
        <v>91</v>
      </c>
      <c r="O82" s="33">
        <v>23</v>
      </c>
      <c r="P82" s="22">
        <v>17</v>
      </c>
      <c r="Q82" s="24">
        <f>O82+P82</f>
        <v>40</v>
      </c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1:30" ht="12.75">
      <c r="A83" s="21" t="s">
        <v>90</v>
      </c>
      <c r="B83" s="22"/>
      <c r="C83" s="22"/>
      <c r="D83" s="22">
        <v>11</v>
      </c>
      <c r="E83" s="22">
        <v>26</v>
      </c>
      <c r="F83" s="22">
        <v>17</v>
      </c>
      <c r="G83" s="22">
        <v>41</v>
      </c>
      <c r="H83" s="22">
        <v>31</v>
      </c>
      <c r="I83" s="34">
        <v>47</v>
      </c>
      <c r="J83" s="73"/>
      <c r="K83" s="74"/>
      <c r="L83" s="33">
        <f t="shared" si="12"/>
        <v>59</v>
      </c>
      <c r="M83" s="22">
        <f t="shared" si="12"/>
        <v>114</v>
      </c>
      <c r="N83" s="24">
        <f t="shared" si="13"/>
        <v>173</v>
      </c>
      <c r="O83" s="32"/>
      <c r="P83" s="26" t="s">
        <v>19</v>
      </c>
      <c r="Q83" s="27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1:30" ht="12.75">
      <c r="A84" s="21" t="s">
        <v>91</v>
      </c>
      <c r="B84" s="22"/>
      <c r="C84" s="22"/>
      <c r="D84" s="22"/>
      <c r="E84" s="22">
        <v>19</v>
      </c>
      <c r="F84" s="22">
        <v>5</v>
      </c>
      <c r="G84" s="22">
        <v>26</v>
      </c>
      <c r="H84" s="22">
        <v>7</v>
      </c>
      <c r="I84" s="34">
        <v>59</v>
      </c>
      <c r="J84" s="73"/>
      <c r="K84" s="74"/>
      <c r="L84" s="33">
        <f t="shared" si="12"/>
        <v>12</v>
      </c>
      <c r="M84" s="22">
        <f t="shared" si="12"/>
        <v>104</v>
      </c>
      <c r="N84" s="24">
        <f t="shared" si="13"/>
        <v>116</v>
      </c>
      <c r="O84" s="32"/>
      <c r="P84" s="26" t="s">
        <v>19</v>
      </c>
      <c r="Q84" s="27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spans="1:30" ht="12.75">
      <c r="A85" s="21" t="s">
        <v>92</v>
      </c>
      <c r="B85" s="22"/>
      <c r="C85" s="22"/>
      <c r="D85" s="22">
        <v>10</v>
      </c>
      <c r="E85" s="22">
        <v>8</v>
      </c>
      <c r="F85" s="22">
        <v>18</v>
      </c>
      <c r="G85" s="22">
        <v>5</v>
      </c>
      <c r="H85" s="22">
        <v>38</v>
      </c>
      <c r="I85" s="34">
        <v>32</v>
      </c>
      <c r="J85" s="73"/>
      <c r="K85" s="74"/>
      <c r="L85" s="33">
        <f t="shared" si="12"/>
        <v>66</v>
      </c>
      <c r="M85" s="22">
        <f t="shared" si="12"/>
        <v>45</v>
      </c>
      <c r="N85" s="24">
        <f t="shared" si="13"/>
        <v>111</v>
      </c>
      <c r="O85" s="33">
        <v>15</v>
      </c>
      <c r="P85" s="22">
        <v>7</v>
      </c>
      <c r="Q85" s="24">
        <f>O85+P85</f>
        <v>22</v>
      </c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  <row r="86" spans="1:30" ht="12.75">
      <c r="A86" s="21" t="s">
        <v>93</v>
      </c>
      <c r="B86" s="22">
        <v>96</v>
      </c>
      <c r="C86" s="22">
        <v>50</v>
      </c>
      <c r="D86" s="22">
        <v>56</v>
      </c>
      <c r="E86" s="22">
        <v>21</v>
      </c>
      <c r="F86" s="22">
        <v>13</v>
      </c>
      <c r="G86" s="22">
        <v>2</v>
      </c>
      <c r="H86" s="22">
        <v>7</v>
      </c>
      <c r="I86" s="34">
        <v>1</v>
      </c>
      <c r="J86" s="73"/>
      <c r="K86" s="74"/>
      <c r="L86" s="33">
        <f t="shared" si="12"/>
        <v>172</v>
      </c>
      <c r="M86" s="22">
        <f t="shared" si="12"/>
        <v>74</v>
      </c>
      <c r="N86" s="24">
        <f t="shared" si="13"/>
        <v>246</v>
      </c>
      <c r="O86" s="32"/>
      <c r="P86" s="26" t="s">
        <v>19</v>
      </c>
      <c r="Q86" s="27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</row>
    <row r="87" spans="1:30" ht="13.5" thickBot="1">
      <c r="A87" s="76" t="s">
        <v>94</v>
      </c>
      <c r="B87" s="62">
        <v>22</v>
      </c>
      <c r="C87" s="62">
        <v>6</v>
      </c>
      <c r="D87" s="62">
        <v>7</v>
      </c>
      <c r="E87" s="62">
        <v>1</v>
      </c>
      <c r="F87" s="62">
        <v>4</v>
      </c>
      <c r="G87" s="62">
        <v>1</v>
      </c>
      <c r="H87" s="62">
        <v>2</v>
      </c>
      <c r="I87" s="59"/>
      <c r="J87" s="77"/>
      <c r="K87" s="78"/>
      <c r="L87" s="58">
        <f t="shared" si="12"/>
        <v>35</v>
      </c>
      <c r="M87" s="62">
        <f t="shared" si="12"/>
        <v>8</v>
      </c>
      <c r="N87" s="63">
        <f t="shared" si="13"/>
        <v>43</v>
      </c>
      <c r="O87" s="56"/>
      <c r="P87" s="57" t="s">
        <v>19</v>
      </c>
      <c r="Q87" s="60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</row>
    <row r="88" spans="1:30" ht="12.75">
      <c r="A88" s="12" t="s">
        <v>62</v>
      </c>
      <c r="B88" s="16">
        <f aca="true" t="shared" si="14" ref="B88:M88">SUM(B75:B87)</f>
        <v>181</v>
      </c>
      <c r="C88" s="16">
        <f t="shared" si="14"/>
        <v>196</v>
      </c>
      <c r="D88" s="16">
        <f t="shared" si="14"/>
        <v>170</v>
      </c>
      <c r="E88" s="16">
        <f t="shared" si="14"/>
        <v>176</v>
      </c>
      <c r="F88" s="16">
        <f t="shared" si="14"/>
        <v>157</v>
      </c>
      <c r="G88" s="16">
        <f t="shared" si="14"/>
        <v>166</v>
      </c>
      <c r="H88" s="16">
        <f t="shared" si="14"/>
        <v>265</v>
      </c>
      <c r="I88" s="16">
        <f t="shared" si="14"/>
        <v>288</v>
      </c>
      <c r="J88" s="16">
        <f t="shared" si="14"/>
        <v>4</v>
      </c>
      <c r="K88" s="16">
        <f t="shared" si="14"/>
        <v>7</v>
      </c>
      <c r="L88" s="16">
        <f t="shared" si="14"/>
        <v>777</v>
      </c>
      <c r="M88" s="16">
        <f t="shared" si="14"/>
        <v>833</v>
      </c>
      <c r="N88" s="13"/>
      <c r="O88" s="79">
        <f>SUM(O75:O87)</f>
        <v>77</v>
      </c>
      <c r="P88" s="16">
        <f>SUM(P75:P87)</f>
        <v>81</v>
      </c>
      <c r="Q88" s="17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</row>
    <row r="89" spans="1:30" ht="13.5" thickBot="1">
      <c r="A89" s="7" t="s">
        <v>95</v>
      </c>
      <c r="B89" s="80"/>
      <c r="C89" s="68">
        <f>B88+C88</f>
        <v>377</v>
      </c>
      <c r="D89" s="80"/>
      <c r="E89" s="68">
        <f>D88+E88</f>
        <v>346</v>
      </c>
      <c r="F89" s="80"/>
      <c r="G89" s="68">
        <f>F88+G88</f>
        <v>323</v>
      </c>
      <c r="H89" s="80"/>
      <c r="I89" s="68">
        <f>H88+I88</f>
        <v>553</v>
      </c>
      <c r="J89" s="80"/>
      <c r="K89" s="68">
        <f>J88+K88</f>
        <v>11</v>
      </c>
      <c r="L89" s="80"/>
      <c r="M89" s="68">
        <f>L88+M88</f>
        <v>1610</v>
      </c>
      <c r="N89" s="69">
        <f>SUM(N75:N87)</f>
        <v>1610</v>
      </c>
      <c r="O89" s="81"/>
      <c r="P89" s="68">
        <f>O88+P88</f>
        <v>158</v>
      </c>
      <c r="Q89" s="71">
        <f>SUM(Q75:Q87)</f>
        <v>158</v>
      </c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</row>
    <row r="90" spans="1:30" ht="12.75">
      <c r="A90" s="4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</row>
    <row r="91" spans="1:30" ht="12.75">
      <c r="A91" s="4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</row>
    <row r="92" spans="1:30" ht="12.75">
      <c r="A92" s="1" t="s">
        <v>64</v>
      </c>
      <c r="B92" s="3"/>
      <c r="C92" s="3"/>
      <c r="D92" s="3"/>
      <c r="E92" s="3"/>
      <c r="F92" s="3"/>
      <c r="G92" s="3"/>
      <c r="H92" s="72"/>
      <c r="I92" s="72" t="s">
        <v>292</v>
      </c>
      <c r="J92" s="3"/>
      <c r="K92" s="3"/>
      <c r="L92" s="3"/>
      <c r="M92" s="3"/>
      <c r="N92" s="3"/>
      <c r="O92" s="3"/>
      <c r="P92" s="3"/>
      <c r="Q92" s="3" t="s">
        <v>96</v>
      </c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</row>
    <row r="93" spans="1:30" ht="12.75">
      <c r="A93" s="1" t="s">
        <v>5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155" t="s">
        <v>293</v>
      </c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</row>
    <row r="94" spans="1:30" ht="13.5" thickBot="1">
      <c r="A94" s="4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</row>
    <row r="95" spans="1:30" ht="12.75">
      <c r="A95" s="6" t="s">
        <v>6</v>
      </c>
      <c r="B95" s="160" t="s">
        <v>7</v>
      </c>
      <c r="C95" s="160"/>
      <c r="D95" s="160" t="s">
        <v>8</v>
      </c>
      <c r="E95" s="160"/>
      <c r="F95" s="160" t="s">
        <v>9</v>
      </c>
      <c r="G95" s="160"/>
      <c r="H95" s="160" t="s">
        <v>10</v>
      </c>
      <c r="I95" s="160"/>
      <c r="J95" s="160" t="s">
        <v>11</v>
      </c>
      <c r="K95" s="160"/>
      <c r="L95" s="160" t="s">
        <v>12</v>
      </c>
      <c r="M95" s="160"/>
      <c r="N95" s="159"/>
      <c r="O95" s="158" t="s">
        <v>13</v>
      </c>
      <c r="P95" s="160"/>
      <c r="Q95" s="159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</row>
    <row r="96" spans="1:30" ht="13.5" thickBot="1">
      <c r="A96" s="7" t="s">
        <v>97</v>
      </c>
      <c r="B96" s="8" t="s">
        <v>15</v>
      </c>
      <c r="C96" s="8" t="s">
        <v>16</v>
      </c>
      <c r="D96" s="8" t="s">
        <v>15</v>
      </c>
      <c r="E96" s="8" t="s">
        <v>16</v>
      </c>
      <c r="F96" s="8" t="s">
        <v>15</v>
      </c>
      <c r="G96" s="8" t="s">
        <v>16</v>
      </c>
      <c r="H96" s="8" t="s">
        <v>15</v>
      </c>
      <c r="I96" s="8" t="s">
        <v>16</v>
      </c>
      <c r="J96" s="9" t="s">
        <v>15</v>
      </c>
      <c r="K96" s="9" t="s">
        <v>16</v>
      </c>
      <c r="L96" s="8" t="s">
        <v>15</v>
      </c>
      <c r="M96" s="8" t="s">
        <v>16</v>
      </c>
      <c r="N96" s="10" t="s">
        <v>17</v>
      </c>
      <c r="O96" s="11" t="s">
        <v>15</v>
      </c>
      <c r="P96" s="8" t="s">
        <v>16</v>
      </c>
      <c r="Q96" s="10" t="s">
        <v>17</v>
      </c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</row>
    <row r="97" spans="1:30" ht="12.75">
      <c r="A97" s="12" t="s">
        <v>98</v>
      </c>
      <c r="B97" s="13"/>
      <c r="C97" s="14"/>
      <c r="D97" s="14"/>
      <c r="E97" s="14"/>
      <c r="F97" s="14"/>
      <c r="G97" s="14"/>
      <c r="H97" s="14"/>
      <c r="I97" s="15"/>
      <c r="J97" s="16">
        <v>1</v>
      </c>
      <c r="K97" s="16">
        <v>4</v>
      </c>
      <c r="L97" s="16">
        <f aca="true" t="shared" si="15" ref="L97:M99">B97+D97+F97+H97+J97</f>
        <v>1</v>
      </c>
      <c r="M97" s="16">
        <f t="shared" si="15"/>
        <v>4</v>
      </c>
      <c r="N97" s="17">
        <f>L97+M97</f>
        <v>5</v>
      </c>
      <c r="O97" s="14"/>
      <c r="P97" s="19" t="s">
        <v>19</v>
      </c>
      <c r="Q97" s="20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</row>
    <row r="98" spans="1:30" ht="12.75">
      <c r="A98" s="64" t="s">
        <v>99</v>
      </c>
      <c r="B98" s="36"/>
      <c r="C98" s="36"/>
      <c r="D98" s="36"/>
      <c r="E98" s="36"/>
      <c r="F98" s="36"/>
      <c r="G98" s="36"/>
      <c r="H98" s="36"/>
      <c r="I98" s="65"/>
      <c r="J98" s="44"/>
      <c r="K98" s="43"/>
      <c r="L98" s="75">
        <f t="shared" si="15"/>
        <v>0</v>
      </c>
      <c r="M98" s="36">
        <f t="shared" si="15"/>
        <v>0</v>
      </c>
      <c r="N98" s="37">
        <f>L98+M98</f>
        <v>0</v>
      </c>
      <c r="O98" s="83"/>
      <c r="P98" s="84" t="s">
        <v>19</v>
      </c>
      <c r="Q98" s="85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</row>
    <row r="99" spans="1:30" ht="12.75">
      <c r="A99" s="28" t="s">
        <v>100</v>
      </c>
      <c r="B99" s="29"/>
      <c r="C99" s="29"/>
      <c r="D99" s="29"/>
      <c r="E99" s="29">
        <v>4</v>
      </c>
      <c r="F99" s="29"/>
      <c r="G99" s="29">
        <v>4</v>
      </c>
      <c r="H99" s="29">
        <v>4</v>
      </c>
      <c r="I99" s="44">
        <v>23</v>
      </c>
      <c r="J99" s="73"/>
      <c r="K99" s="74"/>
      <c r="L99" s="43">
        <f t="shared" si="15"/>
        <v>4</v>
      </c>
      <c r="M99" s="29">
        <f t="shared" si="15"/>
        <v>31</v>
      </c>
      <c r="N99" s="30">
        <f>L99+M99</f>
        <v>35</v>
      </c>
      <c r="O99" s="32"/>
      <c r="P99" s="26" t="s">
        <v>19</v>
      </c>
      <c r="Q99" s="27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</row>
    <row r="100" spans="1:30" ht="12.75">
      <c r="A100" s="31" t="s">
        <v>101</v>
      </c>
      <c r="B100" s="32"/>
      <c r="C100" s="26" t="s">
        <v>102</v>
      </c>
      <c r="D100" s="32"/>
      <c r="E100" s="32"/>
      <c r="F100" s="32"/>
      <c r="G100" s="32"/>
      <c r="H100" s="32"/>
      <c r="I100" s="32"/>
      <c r="J100" s="73"/>
      <c r="K100" s="74"/>
      <c r="L100" s="32"/>
      <c r="M100" s="32"/>
      <c r="N100" s="27"/>
      <c r="O100" s="33">
        <v>41</v>
      </c>
      <c r="P100" s="22">
        <v>83</v>
      </c>
      <c r="Q100" s="24">
        <f>O100+P100</f>
        <v>124</v>
      </c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</row>
    <row r="101" spans="1:30" ht="12.75">
      <c r="A101" s="86" t="s">
        <v>103</v>
      </c>
      <c r="B101" s="53">
        <v>1</v>
      </c>
      <c r="C101" s="53">
        <v>21</v>
      </c>
      <c r="D101" s="53">
        <v>1</v>
      </c>
      <c r="E101" s="53">
        <v>34</v>
      </c>
      <c r="F101" s="53"/>
      <c r="G101" s="53">
        <v>34</v>
      </c>
      <c r="H101" s="53">
        <v>2</v>
      </c>
      <c r="I101" s="73">
        <v>67</v>
      </c>
      <c r="J101" s="73"/>
      <c r="K101" s="74"/>
      <c r="L101" s="74">
        <f aca="true" t="shared" si="16" ref="L101:M104">B101+D101+F101+H101+J101</f>
        <v>4</v>
      </c>
      <c r="M101" s="53">
        <f t="shared" si="16"/>
        <v>156</v>
      </c>
      <c r="N101" s="54">
        <f>L101+M101</f>
        <v>160</v>
      </c>
      <c r="O101" s="32"/>
      <c r="P101" s="26" t="s">
        <v>19</v>
      </c>
      <c r="Q101" s="27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</row>
    <row r="102" spans="1:30" ht="12.75">
      <c r="A102" s="31" t="s">
        <v>104</v>
      </c>
      <c r="B102" s="32"/>
      <c r="C102" s="32" t="s">
        <v>105</v>
      </c>
      <c r="D102" s="32"/>
      <c r="E102" s="32"/>
      <c r="F102" s="32"/>
      <c r="G102" s="32"/>
      <c r="H102" s="32"/>
      <c r="I102" s="32"/>
      <c r="J102" s="73"/>
      <c r="K102" s="74"/>
      <c r="L102" s="32"/>
      <c r="M102" s="32"/>
      <c r="N102" s="27"/>
      <c r="O102" s="33">
        <v>105</v>
      </c>
      <c r="P102" s="87">
        <v>174</v>
      </c>
      <c r="Q102" s="24">
        <f>O102+P102</f>
        <v>279</v>
      </c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</row>
    <row r="103" spans="1:30" ht="12.75">
      <c r="A103" s="64" t="s">
        <v>106</v>
      </c>
      <c r="B103" s="36">
        <v>9</v>
      </c>
      <c r="C103" s="36">
        <v>75</v>
      </c>
      <c r="D103" s="36">
        <v>23</v>
      </c>
      <c r="E103" s="36">
        <v>103</v>
      </c>
      <c r="F103" s="36">
        <v>30</v>
      </c>
      <c r="G103" s="36">
        <v>114</v>
      </c>
      <c r="H103" s="36">
        <v>49</v>
      </c>
      <c r="I103" s="65">
        <v>235</v>
      </c>
      <c r="J103" s="73"/>
      <c r="K103" s="74"/>
      <c r="L103" s="75">
        <f t="shared" si="16"/>
        <v>111</v>
      </c>
      <c r="M103" s="36">
        <f t="shared" si="16"/>
        <v>527</v>
      </c>
      <c r="N103" s="37">
        <f>L103+M103</f>
        <v>638</v>
      </c>
      <c r="O103" s="32"/>
      <c r="P103" s="26" t="s">
        <v>19</v>
      </c>
      <c r="Q103" s="27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</row>
    <row r="104" spans="1:30" ht="12.75">
      <c r="A104" s="28" t="s">
        <v>107</v>
      </c>
      <c r="B104" s="29"/>
      <c r="C104" s="29">
        <v>1</v>
      </c>
      <c r="D104" s="29">
        <v>7</v>
      </c>
      <c r="E104" s="29">
        <v>18</v>
      </c>
      <c r="F104" s="29">
        <v>28</v>
      </c>
      <c r="G104" s="29">
        <v>35</v>
      </c>
      <c r="H104" s="29">
        <v>64</v>
      </c>
      <c r="I104" s="44">
        <v>74</v>
      </c>
      <c r="J104" s="73"/>
      <c r="K104" s="74"/>
      <c r="L104" s="43">
        <f t="shared" si="16"/>
        <v>99</v>
      </c>
      <c r="M104" s="29">
        <f t="shared" si="16"/>
        <v>128</v>
      </c>
      <c r="N104" s="30">
        <f>L104+M104</f>
        <v>227</v>
      </c>
      <c r="O104" s="32"/>
      <c r="P104" s="26" t="s">
        <v>108</v>
      </c>
      <c r="Q104" s="27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</row>
    <row r="105" spans="1:30" ht="12.75">
      <c r="A105" s="31" t="s">
        <v>109</v>
      </c>
      <c r="B105" s="22">
        <v>60</v>
      </c>
      <c r="C105" s="87">
        <v>58</v>
      </c>
      <c r="D105" s="22">
        <v>76</v>
      </c>
      <c r="E105" s="22">
        <v>72</v>
      </c>
      <c r="F105" s="22">
        <v>67</v>
      </c>
      <c r="G105" s="22">
        <v>74</v>
      </c>
      <c r="H105" s="22">
        <v>87</v>
      </c>
      <c r="I105" s="22">
        <v>46</v>
      </c>
      <c r="J105" s="73"/>
      <c r="K105" s="74"/>
      <c r="L105" s="43">
        <f>B105+D105+F105+H105+J105</f>
        <v>290</v>
      </c>
      <c r="M105" s="29">
        <f>C105+E105+G105+I105+K105</f>
        <v>250</v>
      </c>
      <c r="N105" s="30">
        <f>L105+M105</f>
        <v>540</v>
      </c>
      <c r="O105" s="33">
        <v>21</v>
      </c>
      <c r="P105" s="22">
        <v>16</v>
      </c>
      <c r="Q105" s="24">
        <f>O105+P105</f>
        <v>37</v>
      </c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</row>
    <row r="106" spans="1:30" ht="12.75">
      <c r="A106" s="64" t="s">
        <v>110</v>
      </c>
      <c r="B106" s="32"/>
      <c r="C106" s="26" t="s">
        <v>25</v>
      </c>
      <c r="D106" s="32"/>
      <c r="E106" s="32"/>
      <c r="F106" s="32"/>
      <c r="G106" s="32"/>
      <c r="H106" s="32"/>
      <c r="I106" s="32"/>
      <c r="J106" s="73"/>
      <c r="K106" s="74"/>
      <c r="L106" s="32"/>
      <c r="M106" s="32"/>
      <c r="N106" s="27"/>
      <c r="O106" s="33">
        <v>27</v>
      </c>
      <c r="P106" s="22">
        <v>10</v>
      </c>
      <c r="Q106" s="24">
        <f>O106+P106</f>
        <v>37</v>
      </c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</row>
    <row r="107" spans="1:30" ht="13.5" thickBot="1">
      <c r="A107" s="76" t="s">
        <v>111</v>
      </c>
      <c r="B107" s="62">
        <v>11</v>
      </c>
      <c r="C107" s="62"/>
      <c r="D107" s="62">
        <v>35</v>
      </c>
      <c r="E107" s="62">
        <v>3</v>
      </c>
      <c r="F107" s="62">
        <v>73</v>
      </c>
      <c r="G107" s="62">
        <v>3</v>
      </c>
      <c r="H107" s="62">
        <v>80</v>
      </c>
      <c r="I107" s="59">
        <v>5</v>
      </c>
      <c r="J107" s="77"/>
      <c r="K107" s="78"/>
      <c r="L107" s="58">
        <f>B107+D107+F107+H107+J107</f>
        <v>199</v>
      </c>
      <c r="M107" s="62">
        <f>C107+E107+G107+I107+K107</f>
        <v>11</v>
      </c>
      <c r="N107" s="63">
        <f>L107+M107</f>
        <v>210</v>
      </c>
      <c r="O107" s="56"/>
      <c r="P107" s="56" t="s">
        <v>112</v>
      </c>
      <c r="Q107" s="60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</row>
    <row r="108" spans="1:30" ht="12.75">
      <c r="A108" s="12" t="s">
        <v>62</v>
      </c>
      <c r="B108" s="16">
        <f aca="true" t="shared" si="17" ref="B108:M108">SUM(B97:B107)</f>
        <v>81</v>
      </c>
      <c r="C108" s="16">
        <f t="shared" si="17"/>
        <v>155</v>
      </c>
      <c r="D108" s="16">
        <f t="shared" si="17"/>
        <v>142</v>
      </c>
      <c r="E108" s="16">
        <f t="shared" si="17"/>
        <v>234</v>
      </c>
      <c r="F108" s="16">
        <f t="shared" si="17"/>
        <v>198</v>
      </c>
      <c r="G108" s="16">
        <f t="shared" si="17"/>
        <v>264</v>
      </c>
      <c r="H108" s="16">
        <f t="shared" si="17"/>
        <v>286</v>
      </c>
      <c r="I108" s="16">
        <f t="shared" si="17"/>
        <v>450</v>
      </c>
      <c r="J108" s="16">
        <f t="shared" si="17"/>
        <v>1</v>
      </c>
      <c r="K108" s="16">
        <f t="shared" si="17"/>
        <v>4</v>
      </c>
      <c r="L108" s="16">
        <f t="shared" si="17"/>
        <v>708</v>
      </c>
      <c r="M108" s="16">
        <f t="shared" si="17"/>
        <v>1107</v>
      </c>
      <c r="N108" s="13"/>
      <c r="O108" s="79">
        <f>SUM(O97:O107)</f>
        <v>194</v>
      </c>
      <c r="P108" s="16">
        <f>SUM(P97:P107)</f>
        <v>283</v>
      </c>
      <c r="Q108" s="17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</row>
    <row r="109" spans="1:30" ht="13.5" thickBot="1">
      <c r="A109" s="7" t="s">
        <v>113</v>
      </c>
      <c r="B109" s="80"/>
      <c r="C109" s="68">
        <f>B108+C108</f>
        <v>236</v>
      </c>
      <c r="D109" s="80"/>
      <c r="E109" s="68">
        <f>D108+E108</f>
        <v>376</v>
      </c>
      <c r="F109" s="80"/>
      <c r="G109" s="68">
        <f>F108+G108</f>
        <v>462</v>
      </c>
      <c r="H109" s="80"/>
      <c r="I109" s="68">
        <f>H108+I108</f>
        <v>736</v>
      </c>
      <c r="J109" s="80"/>
      <c r="K109" s="68">
        <f>J108+K108</f>
        <v>5</v>
      </c>
      <c r="L109" s="80"/>
      <c r="M109" s="88">
        <f>L108+M108</f>
        <v>1815</v>
      </c>
      <c r="N109" s="8">
        <f>SUM(N97:N107)</f>
        <v>1815</v>
      </c>
      <c r="O109" s="81"/>
      <c r="P109" s="68">
        <f>O108+P108</f>
        <v>477</v>
      </c>
      <c r="Q109" s="10">
        <f>SUM(Q97:Q107)</f>
        <v>477</v>
      </c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</row>
    <row r="110" spans="1:30" ht="12.75">
      <c r="A110" s="4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</row>
    <row r="111" spans="1:30" ht="12.75">
      <c r="A111" s="1"/>
      <c r="B111" s="3"/>
      <c r="C111" s="3"/>
      <c r="D111" s="3"/>
      <c r="E111" s="3"/>
      <c r="F111" s="3"/>
      <c r="G111" s="3"/>
      <c r="H111" s="72"/>
      <c r="I111" s="3"/>
      <c r="J111" s="3"/>
      <c r="K111" s="3"/>
      <c r="L111" s="3"/>
      <c r="M111" s="3"/>
      <c r="N111" s="3"/>
      <c r="O111" s="3"/>
      <c r="P111" s="3"/>
      <c r="Q111" s="3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</row>
    <row r="112" spans="1:30" ht="13.5" thickBot="1">
      <c r="A112" s="4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</row>
    <row r="113" spans="1:30" ht="12.75">
      <c r="A113" s="6" t="s">
        <v>6</v>
      </c>
      <c r="B113" s="160" t="s">
        <v>7</v>
      </c>
      <c r="C113" s="160"/>
      <c r="D113" s="160" t="s">
        <v>8</v>
      </c>
      <c r="E113" s="160"/>
      <c r="F113" s="160" t="s">
        <v>9</v>
      </c>
      <c r="G113" s="160"/>
      <c r="H113" s="160" t="s">
        <v>10</v>
      </c>
      <c r="I113" s="160"/>
      <c r="J113" s="160" t="s">
        <v>11</v>
      </c>
      <c r="K113" s="160"/>
      <c r="L113" s="160" t="s">
        <v>12</v>
      </c>
      <c r="M113" s="160"/>
      <c r="N113" s="159"/>
      <c r="O113" s="158" t="s">
        <v>13</v>
      </c>
      <c r="P113" s="160"/>
      <c r="Q113" s="159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</row>
    <row r="114" spans="1:30" ht="13.5" thickBot="1">
      <c r="A114" s="7" t="s">
        <v>114</v>
      </c>
      <c r="B114" s="8" t="s">
        <v>15</v>
      </c>
      <c r="C114" s="8" t="s">
        <v>16</v>
      </c>
      <c r="D114" s="8" t="s">
        <v>15</v>
      </c>
      <c r="E114" s="8" t="s">
        <v>16</v>
      </c>
      <c r="F114" s="8" t="s">
        <v>15</v>
      </c>
      <c r="G114" s="8" t="s">
        <v>16</v>
      </c>
      <c r="H114" s="8" t="s">
        <v>15</v>
      </c>
      <c r="I114" s="8" t="s">
        <v>16</v>
      </c>
      <c r="J114" s="9" t="s">
        <v>15</v>
      </c>
      <c r="K114" s="9" t="s">
        <v>16</v>
      </c>
      <c r="L114" s="8" t="s">
        <v>15</v>
      </c>
      <c r="M114" s="8" t="s">
        <v>16</v>
      </c>
      <c r="N114" s="10" t="s">
        <v>17</v>
      </c>
      <c r="O114" s="11" t="s">
        <v>15</v>
      </c>
      <c r="P114" s="8" t="s">
        <v>16</v>
      </c>
      <c r="Q114" s="10" t="s">
        <v>17</v>
      </c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</row>
    <row r="115" spans="1:30" ht="12.75">
      <c r="A115" s="12" t="s">
        <v>115</v>
      </c>
      <c r="B115" s="13"/>
      <c r="C115" s="14"/>
      <c r="D115" s="14"/>
      <c r="E115" s="14"/>
      <c r="F115" s="14"/>
      <c r="G115" s="14"/>
      <c r="H115" s="14"/>
      <c r="I115" s="15"/>
      <c r="J115" s="16">
        <v>24</v>
      </c>
      <c r="K115" s="16">
        <v>6</v>
      </c>
      <c r="L115" s="16">
        <f aca="true" t="shared" si="18" ref="L115:M117">B115+D115+F115+H115+J115</f>
        <v>24</v>
      </c>
      <c r="M115" s="16">
        <f t="shared" si="18"/>
        <v>6</v>
      </c>
      <c r="N115" s="17">
        <f>L115+M115</f>
        <v>30</v>
      </c>
      <c r="O115" s="18"/>
      <c r="P115" s="19" t="s">
        <v>19</v>
      </c>
      <c r="Q115" s="20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</row>
    <row r="116" spans="1:30" ht="12.75">
      <c r="A116" s="21" t="s">
        <v>116</v>
      </c>
      <c r="B116" s="22">
        <v>106</v>
      </c>
      <c r="C116" s="22">
        <v>21</v>
      </c>
      <c r="D116" s="22">
        <v>37</v>
      </c>
      <c r="E116" s="22">
        <v>11</v>
      </c>
      <c r="F116" s="22">
        <v>2</v>
      </c>
      <c r="G116" s="22">
        <v>1</v>
      </c>
      <c r="H116" s="22">
        <v>4</v>
      </c>
      <c r="I116" s="34"/>
      <c r="J116" s="44"/>
      <c r="K116" s="43"/>
      <c r="L116" s="33">
        <f>B116+D116+F116+H116+J116</f>
        <v>149</v>
      </c>
      <c r="M116" s="22">
        <f>C116+E116+G116+I116+K116</f>
        <v>33</v>
      </c>
      <c r="N116" s="24">
        <f>L116+M116</f>
        <v>182</v>
      </c>
      <c r="O116" s="25"/>
      <c r="P116" s="26" t="s">
        <v>19</v>
      </c>
      <c r="Q116" s="27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</row>
    <row r="117" spans="1:30" ht="12.75">
      <c r="A117" s="21" t="s">
        <v>117</v>
      </c>
      <c r="B117" s="29">
        <v>81</v>
      </c>
      <c r="C117" s="29">
        <v>10</v>
      </c>
      <c r="D117" s="29">
        <v>81</v>
      </c>
      <c r="E117" s="29">
        <v>9</v>
      </c>
      <c r="F117" s="29">
        <v>63</v>
      </c>
      <c r="G117" s="29">
        <v>12</v>
      </c>
      <c r="H117" s="29">
        <v>101</v>
      </c>
      <c r="I117" s="44">
        <v>18</v>
      </c>
      <c r="J117" s="73"/>
      <c r="K117" s="74"/>
      <c r="L117" s="43">
        <f t="shared" si="18"/>
        <v>326</v>
      </c>
      <c r="M117" s="29">
        <f t="shared" si="18"/>
        <v>49</v>
      </c>
      <c r="N117" s="30">
        <f>L117+M117</f>
        <v>375</v>
      </c>
      <c r="O117" s="157">
        <v>43</v>
      </c>
      <c r="P117" s="32">
        <v>9</v>
      </c>
      <c r="Q117" s="24">
        <f>O117+P117</f>
        <v>52</v>
      </c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</row>
    <row r="118" spans="1:30" ht="12.75">
      <c r="A118" s="31" t="s">
        <v>118</v>
      </c>
      <c r="B118" s="34"/>
      <c r="C118" s="90"/>
      <c r="D118" s="26" t="s">
        <v>25</v>
      </c>
      <c r="E118" s="32"/>
      <c r="F118" s="32"/>
      <c r="G118" s="32"/>
      <c r="H118" s="32"/>
      <c r="I118" s="32"/>
      <c r="J118" s="73"/>
      <c r="K118" s="74"/>
      <c r="L118" s="32"/>
      <c r="M118" s="32"/>
      <c r="N118" s="27"/>
      <c r="O118" s="40">
        <v>31</v>
      </c>
      <c r="P118" s="22">
        <v>7</v>
      </c>
      <c r="Q118" s="24">
        <f>O118+P118</f>
        <v>38</v>
      </c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</row>
    <row r="119" spans="1:30" ht="12.75">
      <c r="A119" s="21" t="s">
        <v>119</v>
      </c>
      <c r="B119" s="36">
        <v>16</v>
      </c>
      <c r="C119" s="36">
        <v>2</v>
      </c>
      <c r="D119" s="36">
        <v>21</v>
      </c>
      <c r="E119" s="36">
        <v>2</v>
      </c>
      <c r="F119" s="36">
        <v>33</v>
      </c>
      <c r="G119" s="36">
        <v>2</v>
      </c>
      <c r="H119" s="36">
        <v>33</v>
      </c>
      <c r="I119" s="65">
        <v>5</v>
      </c>
      <c r="J119" s="73"/>
      <c r="K119" s="74"/>
      <c r="L119" s="75">
        <f>B119+D119+F119+H119+J119</f>
        <v>103</v>
      </c>
      <c r="M119" s="36">
        <f>C119+E119+G119+I119+K119</f>
        <v>11</v>
      </c>
      <c r="N119" s="37">
        <f>L119+M119</f>
        <v>114</v>
      </c>
      <c r="O119" s="89"/>
      <c r="P119" s="32" t="s">
        <v>120</v>
      </c>
      <c r="Q119" s="27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</row>
    <row r="120" spans="1:30" ht="12.75">
      <c r="A120" s="28" t="s">
        <v>121</v>
      </c>
      <c r="B120" s="29">
        <v>36</v>
      </c>
      <c r="C120" s="29">
        <v>20</v>
      </c>
      <c r="D120" s="29">
        <v>50</v>
      </c>
      <c r="E120" s="29">
        <v>23</v>
      </c>
      <c r="F120" s="29">
        <v>33</v>
      </c>
      <c r="G120" s="29">
        <v>33</v>
      </c>
      <c r="H120" s="29">
        <v>56</v>
      </c>
      <c r="I120" s="44">
        <v>39</v>
      </c>
      <c r="J120" s="73"/>
      <c r="K120" s="74"/>
      <c r="L120" s="43">
        <f>B120+D120+F120+H120+J120</f>
        <v>175</v>
      </c>
      <c r="M120" s="29">
        <f>C120+E120+G120+I120+K120</f>
        <v>115</v>
      </c>
      <c r="N120" s="30">
        <f>L120+M120</f>
        <v>290</v>
      </c>
      <c r="O120" s="40">
        <v>44</v>
      </c>
      <c r="P120" s="22">
        <v>11</v>
      </c>
      <c r="Q120" s="24">
        <f>O120+P120</f>
        <v>55</v>
      </c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</row>
    <row r="121" spans="1:30" ht="12.75">
      <c r="A121" s="31" t="s">
        <v>294</v>
      </c>
      <c r="B121" s="32"/>
      <c r="C121" s="90"/>
      <c r="D121" s="26" t="s">
        <v>25</v>
      </c>
      <c r="E121" s="32"/>
      <c r="F121" s="32"/>
      <c r="G121" s="32"/>
      <c r="H121" s="32"/>
      <c r="I121" s="32"/>
      <c r="J121" s="73"/>
      <c r="K121" s="74"/>
      <c r="L121" s="32"/>
      <c r="M121" s="32"/>
      <c r="N121" s="27"/>
      <c r="O121" s="40">
        <v>99</v>
      </c>
      <c r="P121" s="22">
        <v>21</v>
      </c>
      <c r="Q121" s="24">
        <f>O121+P121</f>
        <v>120</v>
      </c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</row>
    <row r="122" spans="1:30" ht="12.75">
      <c r="A122" s="64" t="s">
        <v>122</v>
      </c>
      <c r="B122" s="36">
        <v>55</v>
      </c>
      <c r="C122" s="36">
        <v>18</v>
      </c>
      <c r="D122" s="36">
        <v>57</v>
      </c>
      <c r="E122" s="36">
        <v>20</v>
      </c>
      <c r="F122" s="36">
        <v>84</v>
      </c>
      <c r="G122" s="36">
        <v>17</v>
      </c>
      <c r="H122" s="36">
        <v>112</v>
      </c>
      <c r="I122" s="65">
        <v>34</v>
      </c>
      <c r="J122" s="73"/>
      <c r="K122" s="74"/>
      <c r="L122" s="75">
        <f aca="true" t="shared" si="19" ref="L122:M125">B122+D122+F122+H122+J122</f>
        <v>308</v>
      </c>
      <c r="M122" s="36">
        <f t="shared" si="19"/>
        <v>89</v>
      </c>
      <c r="N122" s="37">
        <f>L122+M122</f>
        <v>397</v>
      </c>
      <c r="O122" s="89"/>
      <c r="P122" s="32" t="s">
        <v>123</v>
      </c>
      <c r="Q122" s="27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</row>
    <row r="123" spans="1:30" ht="12.75">
      <c r="A123" s="21" t="s">
        <v>124</v>
      </c>
      <c r="B123" s="22">
        <v>107</v>
      </c>
      <c r="C123" s="22">
        <v>9</v>
      </c>
      <c r="D123" s="22">
        <v>110</v>
      </c>
      <c r="E123" s="22">
        <v>7</v>
      </c>
      <c r="F123" s="22">
        <v>141</v>
      </c>
      <c r="G123" s="22">
        <v>17</v>
      </c>
      <c r="H123" s="22">
        <v>256</v>
      </c>
      <c r="I123" s="34">
        <v>30</v>
      </c>
      <c r="J123" s="73"/>
      <c r="K123" s="74"/>
      <c r="L123" s="33">
        <f t="shared" si="19"/>
        <v>614</v>
      </c>
      <c r="M123" s="22">
        <f t="shared" si="19"/>
        <v>63</v>
      </c>
      <c r="N123" s="24">
        <f>L123+M123</f>
        <v>677</v>
      </c>
      <c r="O123" s="89"/>
      <c r="P123" s="32" t="s">
        <v>125</v>
      </c>
      <c r="Q123" s="27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</row>
    <row r="124" spans="1:30" ht="12.75">
      <c r="A124" s="21" t="s">
        <v>126</v>
      </c>
      <c r="B124" s="22">
        <v>44</v>
      </c>
      <c r="C124" s="22">
        <v>7</v>
      </c>
      <c r="D124" s="22">
        <v>75</v>
      </c>
      <c r="E124" s="22">
        <v>3</v>
      </c>
      <c r="F124" s="22">
        <v>77</v>
      </c>
      <c r="G124" s="22">
        <v>7</v>
      </c>
      <c r="H124" s="22">
        <v>86</v>
      </c>
      <c r="I124" s="34">
        <v>12</v>
      </c>
      <c r="J124" s="73"/>
      <c r="K124" s="74"/>
      <c r="L124" s="33">
        <f t="shared" si="19"/>
        <v>282</v>
      </c>
      <c r="M124" s="22">
        <f t="shared" si="19"/>
        <v>29</v>
      </c>
      <c r="N124" s="24">
        <f>L124+M124</f>
        <v>311</v>
      </c>
      <c r="O124" s="89"/>
      <c r="P124" s="32" t="s">
        <v>123</v>
      </c>
      <c r="Q124" s="27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</row>
    <row r="125" spans="1:30" ht="12.75">
      <c r="A125" s="28" t="s">
        <v>127</v>
      </c>
      <c r="B125" s="29">
        <v>66</v>
      </c>
      <c r="C125" s="29">
        <v>5</v>
      </c>
      <c r="D125" s="29">
        <v>83</v>
      </c>
      <c r="E125" s="29">
        <v>9</v>
      </c>
      <c r="F125" s="29">
        <v>108</v>
      </c>
      <c r="G125" s="29">
        <v>16</v>
      </c>
      <c r="H125" s="29">
        <v>202</v>
      </c>
      <c r="I125" s="44">
        <v>15</v>
      </c>
      <c r="J125" s="73"/>
      <c r="K125" s="74"/>
      <c r="L125" s="43">
        <f t="shared" si="19"/>
        <v>459</v>
      </c>
      <c r="M125" s="29">
        <f t="shared" si="19"/>
        <v>45</v>
      </c>
      <c r="N125" s="30">
        <f>L125+M125</f>
        <v>504</v>
      </c>
      <c r="O125" s="89"/>
      <c r="P125" s="32" t="s">
        <v>125</v>
      </c>
      <c r="Q125" s="27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</row>
    <row r="126" spans="1:30" ht="12.75">
      <c r="A126" s="31" t="s">
        <v>128</v>
      </c>
      <c r="B126" s="32"/>
      <c r="C126" s="90"/>
      <c r="D126" s="26" t="s">
        <v>25</v>
      </c>
      <c r="E126" s="32"/>
      <c r="F126" s="32"/>
      <c r="G126" s="32"/>
      <c r="H126" s="32"/>
      <c r="I126" s="32"/>
      <c r="J126" s="73"/>
      <c r="K126" s="74"/>
      <c r="L126" s="32"/>
      <c r="M126" s="32"/>
      <c r="N126" s="27"/>
      <c r="O126" s="40">
        <v>193</v>
      </c>
      <c r="P126" s="22">
        <v>37</v>
      </c>
      <c r="Q126" s="24">
        <f>O126+P126</f>
        <v>230</v>
      </c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</row>
    <row r="127" spans="1:30" ht="12.75">
      <c r="A127" s="91" t="s">
        <v>129</v>
      </c>
      <c r="B127" s="22"/>
      <c r="C127" s="92"/>
      <c r="D127" s="50"/>
      <c r="E127" s="22"/>
      <c r="F127" s="22">
        <v>1</v>
      </c>
      <c r="G127" s="22"/>
      <c r="H127" s="22"/>
      <c r="I127" s="22">
        <v>1</v>
      </c>
      <c r="J127" s="73"/>
      <c r="K127" s="74"/>
      <c r="L127" s="75">
        <f aca="true" t="shared" si="20" ref="L127:M129">B127+D127+F127+H127+J127</f>
        <v>1</v>
      </c>
      <c r="M127" s="36">
        <f t="shared" si="20"/>
        <v>1</v>
      </c>
      <c r="N127" s="37">
        <f>L127+M127</f>
        <v>2</v>
      </c>
      <c r="O127" s="25"/>
      <c r="P127" s="26" t="s">
        <v>19</v>
      </c>
      <c r="Q127" s="27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</row>
    <row r="128" spans="1:30" ht="12.75">
      <c r="A128" s="64" t="s">
        <v>130</v>
      </c>
      <c r="B128" s="36"/>
      <c r="C128" s="36"/>
      <c r="D128" s="36"/>
      <c r="E128" s="36"/>
      <c r="F128" s="36"/>
      <c r="G128" s="36"/>
      <c r="H128" s="36">
        <v>1</v>
      </c>
      <c r="I128" s="65"/>
      <c r="J128" s="73"/>
      <c r="K128" s="74"/>
      <c r="L128" s="75">
        <f t="shared" si="20"/>
        <v>1</v>
      </c>
      <c r="M128" s="36">
        <f t="shared" si="20"/>
        <v>0</v>
      </c>
      <c r="N128" s="37">
        <f>L128+M128</f>
        <v>1</v>
      </c>
      <c r="O128" s="25"/>
      <c r="P128" s="26" t="s">
        <v>19</v>
      </c>
      <c r="Q128" s="27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</row>
    <row r="129" spans="1:30" ht="12.75">
      <c r="A129" s="28" t="s">
        <v>131</v>
      </c>
      <c r="B129" s="29"/>
      <c r="C129" s="29"/>
      <c r="D129" s="29"/>
      <c r="E129" s="29">
        <v>1</v>
      </c>
      <c r="F129" s="29">
        <v>1</v>
      </c>
      <c r="G129" s="29"/>
      <c r="H129" s="29">
        <v>3</v>
      </c>
      <c r="I129" s="44">
        <v>3</v>
      </c>
      <c r="J129" s="73"/>
      <c r="K129" s="74"/>
      <c r="L129" s="43">
        <f t="shared" si="20"/>
        <v>4</v>
      </c>
      <c r="M129" s="29">
        <f t="shared" si="20"/>
        <v>4</v>
      </c>
      <c r="N129" s="30">
        <f>L129+M129</f>
        <v>8</v>
      </c>
      <c r="O129" s="25"/>
      <c r="P129" s="26" t="s">
        <v>19</v>
      </c>
      <c r="Q129" s="27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</row>
    <row r="130" spans="1:30" ht="12.75">
      <c r="A130" s="31" t="s">
        <v>132</v>
      </c>
      <c r="B130" s="32"/>
      <c r="C130" s="90"/>
      <c r="D130" s="26" t="s">
        <v>25</v>
      </c>
      <c r="E130" s="32"/>
      <c r="F130" s="32"/>
      <c r="G130" s="32"/>
      <c r="H130" s="32"/>
      <c r="I130" s="32"/>
      <c r="J130" s="73"/>
      <c r="K130" s="74"/>
      <c r="L130" s="32"/>
      <c r="M130" s="32"/>
      <c r="N130" s="27"/>
      <c r="O130" s="40">
        <v>63</v>
      </c>
      <c r="P130" s="22">
        <v>13</v>
      </c>
      <c r="Q130" s="24">
        <f>O130+P130</f>
        <v>76</v>
      </c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</row>
    <row r="131" spans="1:30" ht="12.75">
      <c r="A131" s="64" t="s">
        <v>133</v>
      </c>
      <c r="B131" s="36">
        <v>17</v>
      </c>
      <c r="C131" s="36">
        <v>12</v>
      </c>
      <c r="D131" s="36">
        <v>39</v>
      </c>
      <c r="E131" s="36">
        <v>20</v>
      </c>
      <c r="F131" s="36">
        <v>39</v>
      </c>
      <c r="G131" s="36">
        <v>24</v>
      </c>
      <c r="H131" s="36">
        <v>55</v>
      </c>
      <c r="I131" s="65">
        <v>27</v>
      </c>
      <c r="J131" s="73"/>
      <c r="K131" s="74"/>
      <c r="L131" s="75">
        <f>B131+D131+F131+H131+J131</f>
        <v>150</v>
      </c>
      <c r="M131" s="36">
        <f>C131+E131+G131+I131+K131</f>
        <v>83</v>
      </c>
      <c r="N131" s="37">
        <f>L131+M131</f>
        <v>233</v>
      </c>
      <c r="O131" s="89"/>
      <c r="P131" s="32" t="s">
        <v>134</v>
      </c>
      <c r="Q131" s="27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</row>
    <row r="132" spans="1:30" ht="12.75">
      <c r="A132" s="28" t="s">
        <v>135</v>
      </c>
      <c r="B132" s="29">
        <v>17</v>
      </c>
      <c r="C132" s="29">
        <v>4</v>
      </c>
      <c r="D132" s="29">
        <v>37</v>
      </c>
      <c r="E132" s="29">
        <v>11</v>
      </c>
      <c r="F132" s="29">
        <v>31</v>
      </c>
      <c r="G132" s="29">
        <v>10</v>
      </c>
      <c r="H132" s="29">
        <v>23</v>
      </c>
      <c r="I132" s="44">
        <v>9</v>
      </c>
      <c r="J132" s="73"/>
      <c r="K132" s="74"/>
      <c r="L132" s="43">
        <f>B132+D132+F132+H132+J132</f>
        <v>108</v>
      </c>
      <c r="M132" s="29">
        <f>C132+E132+G132+I132+K132</f>
        <v>34</v>
      </c>
      <c r="N132" s="30">
        <f>L132+M132</f>
        <v>142</v>
      </c>
      <c r="O132" s="25"/>
      <c r="P132" s="26" t="s">
        <v>19</v>
      </c>
      <c r="Q132" s="27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</row>
    <row r="133" spans="1:30" ht="12.75">
      <c r="A133" s="31" t="s">
        <v>136</v>
      </c>
      <c r="B133" s="32"/>
      <c r="C133" s="90"/>
      <c r="D133" s="26" t="s">
        <v>25</v>
      </c>
      <c r="E133" s="32"/>
      <c r="F133" s="32"/>
      <c r="G133" s="32"/>
      <c r="H133" s="32"/>
      <c r="I133" s="32"/>
      <c r="J133" s="73"/>
      <c r="K133" s="74"/>
      <c r="L133" s="32"/>
      <c r="M133" s="32"/>
      <c r="N133" s="27"/>
      <c r="O133" s="40">
        <v>65</v>
      </c>
      <c r="P133" s="22">
        <v>18</v>
      </c>
      <c r="Q133" s="24">
        <f>O133+P133</f>
        <v>83</v>
      </c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</row>
    <row r="134" spans="1:30" ht="12.75">
      <c r="A134" s="64" t="s">
        <v>137</v>
      </c>
      <c r="B134" s="36">
        <v>153</v>
      </c>
      <c r="C134" s="36">
        <v>15</v>
      </c>
      <c r="D134" s="36">
        <v>201</v>
      </c>
      <c r="E134" s="36">
        <v>20</v>
      </c>
      <c r="F134" s="36">
        <v>207</v>
      </c>
      <c r="G134" s="36">
        <v>30</v>
      </c>
      <c r="H134" s="36">
        <v>312</v>
      </c>
      <c r="I134" s="65">
        <v>51</v>
      </c>
      <c r="J134" s="73"/>
      <c r="K134" s="74"/>
      <c r="L134" s="75">
        <f>B134+D134+F134+H134+J134</f>
        <v>873</v>
      </c>
      <c r="M134" s="36">
        <f>C134+E134+G134+I134+K134</f>
        <v>116</v>
      </c>
      <c r="N134" s="37">
        <f>L134+M134</f>
        <v>989</v>
      </c>
      <c r="O134" s="40">
        <v>160</v>
      </c>
      <c r="P134" s="22">
        <v>15</v>
      </c>
      <c r="Q134" s="24">
        <f>O134+P134</f>
        <v>175</v>
      </c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</row>
    <row r="135" spans="1:30" ht="13.5" thickBot="1">
      <c r="A135" s="93" t="s">
        <v>138</v>
      </c>
      <c r="B135" s="59"/>
      <c r="C135" s="56"/>
      <c r="D135" s="26" t="s">
        <v>25</v>
      </c>
      <c r="E135" s="56"/>
      <c r="F135" s="56"/>
      <c r="G135" s="56"/>
      <c r="H135" s="56"/>
      <c r="I135" s="56"/>
      <c r="J135" s="94"/>
      <c r="K135" s="94"/>
      <c r="L135" s="56"/>
      <c r="M135" s="56"/>
      <c r="N135" s="60"/>
      <c r="O135" s="40">
        <v>43</v>
      </c>
      <c r="P135" s="22">
        <v>9</v>
      </c>
      <c r="Q135" s="24">
        <f>O135+P135</f>
        <v>52</v>
      </c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</row>
    <row r="136" spans="1:30" ht="12.75">
      <c r="A136" s="12" t="s">
        <v>62</v>
      </c>
      <c r="B136" s="16">
        <f aca="true" t="shared" si="21" ref="B136:M136">SUM(B115:B135)</f>
        <v>698</v>
      </c>
      <c r="C136" s="16">
        <f t="shared" si="21"/>
        <v>123</v>
      </c>
      <c r="D136" s="16">
        <f t="shared" si="21"/>
        <v>791</v>
      </c>
      <c r="E136" s="16">
        <f t="shared" si="21"/>
        <v>136</v>
      </c>
      <c r="F136" s="16">
        <f t="shared" si="21"/>
        <v>820</v>
      </c>
      <c r="G136" s="16">
        <f t="shared" si="21"/>
        <v>169</v>
      </c>
      <c r="H136" s="16">
        <f t="shared" si="21"/>
        <v>1244</v>
      </c>
      <c r="I136" s="16">
        <f t="shared" si="21"/>
        <v>244</v>
      </c>
      <c r="J136" s="16">
        <f t="shared" si="21"/>
        <v>24</v>
      </c>
      <c r="K136" s="16">
        <f t="shared" si="21"/>
        <v>6</v>
      </c>
      <c r="L136" s="16">
        <f t="shared" si="21"/>
        <v>3577</v>
      </c>
      <c r="M136" s="16">
        <f t="shared" si="21"/>
        <v>678</v>
      </c>
      <c r="N136" s="13"/>
      <c r="O136" s="79">
        <f>SUM(O115:O135)</f>
        <v>741</v>
      </c>
      <c r="P136" s="16">
        <f>SUM(P115:P135)</f>
        <v>140</v>
      </c>
      <c r="Q136" s="17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</row>
    <row r="137" spans="1:30" ht="13.5" thickBot="1">
      <c r="A137" s="7" t="s">
        <v>139</v>
      </c>
      <c r="B137" s="80"/>
      <c r="C137" s="68">
        <f>B136+C136</f>
        <v>821</v>
      </c>
      <c r="D137" s="80"/>
      <c r="E137" s="68">
        <f>D136+E136</f>
        <v>927</v>
      </c>
      <c r="F137" s="80"/>
      <c r="G137" s="68">
        <f>F136+G136</f>
        <v>989</v>
      </c>
      <c r="H137" s="80"/>
      <c r="I137" s="68">
        <f>H136+I136</f>
        <v>1488</v>
      </c>
      <c r="J137" s="80"/>
      <c r="K137" s="68">
        <f>J136+K136</f>
        <v>30</v>
      </c>
      <c r="L137" s="80"/>
      <c r="M137" s="68">
        <f>L136+M136</f>
        <v>4255</v>
      </c>
      <c r="N137" s="8">
        <f>SUM(N115:N135)</f>
        <v>4255</v>
      </c>
      <c r="O137" s="81"/>
      <c r="P137" s="68">
        <f>O136+P136</f>
        <v>881</v>
      </c>
      <c r="Q137" s="10">
        <f>SUM(Q115:Q135)</f>
        <v>881</v>
      </c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</row>
    <row r="138" spans="1:30" ht="12.75">
      <c r="A138" s="1" t="s">
        <v>64</v>
      </c>
      <c r="B138" s="3"/>
      <c r="C138" s="3"/>
      <c r="D138" s="3"/>
      <c r="E138" s="3"/>
      <c r="F138" s="3"/>
      <c r="G138" s="3"/>
      <c r="H138" s="72" t="s">
        <v>292</v>
      </c>
      <c r="I138" s="72"/>
      <c r="J138" s="3"/>
      <c r="K138" s="3"/>
      <c r="L138" s="3"/>
      <c r="M138" s="3"/>
      <c r="N138" s="3"/>
      <c r="O138" s="3"/>
      <c r="P138" s="3"/>
      <c r="Q138" s="3" t="s">
        <v>140</v>
      </c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</row>
    <row r="139" spans="1:30" ht="12.75">
      <c r="A139" s="1" t="s">
        <v>5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155" t="s">
        <v>293</v>
      </c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</row>
    <row r="140" spans="1:30" ht="12.75">
      <c r="A140" s="4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5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</row>
    <row r="141" spans="1:30" ht="13.5" thickBot="1">
      <c r="A141" s="4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</row>
    <row r="142" spans="1:30" ht="12.75">
      <c r="A142" s="6" t="s">
        <v>141</v>
      </c>
      <c r="B142" s="160" t="s">
        <v>7</v>
      </c>
      <c r="C142" s="160"/>
      <c r="D142" s="160" t="s">
        <v>8</v>
      </c>
      <c r="E142" s="160"/>
      <c r="F142" s="160" t="s">
        <v>9</v>
      </c>
      <c r="G142" s="160"/>
      <c r="H142" s="160" t="s">
        <v>10</v>
      </c>
      <c r="I142" s="160"/>
      <c r="J142" s="160" t="s">
        <v>11</v>
      </c>
      <c r="K142" s="160"/>
      <c r="L142" s="160" t="s">
        <v>12</v>
      </c>
      <c r="M142" s="160"/>
      <c r="N142" s="159"/>
      <c r="O142" s="158" t="s">
        <v>13</v>
      </c>
      <c r="P142" s="160"/>
      <c r="Q142" s="159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</row>
    <row r="143" spans="1:30" ht="13.5" thickBot="1">
      <c r="A143" s="95" t="s">
        <v>142</v>
      </c>
      <c r="B143" s="8" t="s">
        <v>15</v>
      </c>
      <c r="C143" s="8" t="s">
        <v>16</v>
      </c>
      <c r="D143" s="8" t="s">
        <v>15</v>
      </c>
      <c r="E143" s="8" t="s">
        <v>16</v>
      </c>
      <c r="F143" s="8" t="s">
        <v>15</v>
      </c>
      <c r="G143" s="8" t="s">
        <v>16</v>
      </c>
      <c r="H143" s="8" t="s">
        <v>15</v>
      </c>
      <c r="I143" s="8" t="s">
        <v>16</v>
      </c>
      <c r="J143" s="9" t="s">
        <v>15</v>
      </c>
      <c r="K143" s="9" t="s">
        <v>16</v>
      </c>
      <c r="L143" s="8" t="s">
        <v>15</v>
      </c>
      <c r="M143" s="8" t="s">
        <v>16</v>
      </c>
      <c r="N143" s="10" t="s">
        <v>17</v>
      </c>
      <c r="O143" s="11" t="s">
        <v>15</v>
      </c>
      <c r="P143" s="8" t="s">
        <v>16</v>
      </c>
      <c r="Q143" s="10" t="s">
        <v>17</v>
      </c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</row>
    <row r="144" spans="1:30" ht="22.5" customHeight="1">
      <c r="A144" s="96" t="s">
        <v>143</v>
      </c>
      <c r="B144" s="13"/>
      <c r="C144" s="14"/>
      <c r="D144" s="14"/>
      <c r="E144" s="14"/>
      <c r="F144" s="14"/>
      <c r="G144" s="14"/>
      <c r="H144" s="14"/>
      <c r="I144" s="15"/>
      <c r="J144" s="16">
        <v>8</v>
      </c>
      <c r="K144" s="16">
        <v>31</v>
      </c>
      <c r="L144" s="16">
        <f aca="true" t="shared" si="22" ref="L144:M151">B144+D144+F144+H144+J144</f>
        <v>8</v>
      </c>
      <c r="M144" s="16">
        <f t="shared" si="22"/>
        <v>31</v>
      </c>
      <c r="N144" s="17">
        <f aca="true" t="shared" si="23" ref="N144:N151">L144+M144</f>
        <v>39</v>
      </c>
      <c r="O144" s="97"/>
      <c r="P144" s="98" t="s">
        <v>19</v>
      </c>
      <c r="Q144" s="99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</row>
    <row r="145" spans="1:30" ht="22.5" customHeight="1">
      <c r="A145" s="100" t="s">
        <v>144</v>
      </c>
      <c r="B145" s="22">
        <v>1</v>
      </c>
      <c r="C145" s="22">
        <v>3</v>
      </c>
      <c r="D145" s="22"/>
      <c r="E145" s="22">
        <v>1</v>
      </c>
      <c r="F145" s="22">
        <v>2</v>
      </c>
      <c r="G145" s="22"/>
      <c r="H145" s="22"/>
      <c r="I145" s="34"/>
      <c r="J145" s="44"/>
      <c r="K145" s="43"/>
      <c r="L145" s="33">
        <f t="shared" si="22"/>
        <v>3</v>
      </c>
      <c r="M145" s="22">
        <f t="shared" si="22"/>
        <v>4</v>
      </c>
      <c r="N145" s="24">
        <f t="shared" si="23"/>
        <v>7</v>
      </c>
      <c r="O145" s="40">
        <v>4</v>
      </c>
      <c r="P145" s="87">
        <v>10</v>
      </c>
      <c r="Q145" s="24">
        <f>O145+P145</f>
        <v>14</v>
      </c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</row>
    <row r="146" spans="1:30" ht="22.5" customHeight="1">
      <c r="A146" s="101" t="s">
        <v>145</v>
      </c>
      <c r="B146" s="32"/>
      <c r="C146" s="32"/>
      <c r="D146" s="32"/>
      <c r="E146" s="32"/>
      <c r="F146" s="32" t="s">
        <v>25</v>
      </c>
      <c r="G146" s="32"/>
      <c r="H146" s="32"/>
      <c r="I146" s="33"/>
      <c r="J146" s="73"/>
      <c r="K146" s="23"/>
      <c r="L146" s="32"/>
      <c r="M146" s="32"/>
      <c r="N146" s="27"/>
      <c r="O146" s="33"/>
      <c r="P146" s="87"/>
      <c r="Q146" s="2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</row>
    <row r="147" spans="1:30" ht="22.5" customHeight="1">
      <c r="A147" s="100" t="s">
        <v>146</v>
      </c>
      <c r="B147" s="22">
        <v>6</v>
      </c>
      <c r="C147" s="22">
        <v>55</v>
      </c>
      <c r="D147" s="22">
        <v>4</v>
      </c>
      <c r="E147" s="22">
        <v>101</v>
      </c>
      <c r="F147" s="22">
        <v>2</v>
      </c>
      <c r="G147" s="22">
        <v>98</v>
      </c>
      <c r="H147" s="22">
        <v>3</v>
      </c>
      <c r="I147" s="34">
        <v>102</v>
      </c>
      <c r="J147" s="73"/>
      <c r="K147" s="74"/>
      <c r="L147" s="33">
        <f t="shared" si="22"/>
        <v>15</v>
      </c>
      <c r="M147" s="22">
        <f t="shared" si="22"/>
        <v>356</v>
      </c>
      <c r="N147" s="24">
        <f t="shared" si="23"/>
        <v>371</v>
      </c>
      <c r="O147" s="102"/>
      <c r="P147" s="103" t="s">
        <v>19</v>
      </c>
      <c r="Q147" s="10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</row>
    <row r="148" spans="1:30" ht="22.5" customHeight="1">
      <c r="A148" s="100" t="s">
        <v>147</v>
      </c>
      <c r="B148" s="22">
        <v>3</v>
      </c>
      <c r="C148" s="22">
        <v>16</v>
      </c>
      <c r="D148" s="22">
        <v>2</v>
      </c>
      <c r="E148" s="22">
        <v>59</v>
      </c>
      <c r="F148" s="22">
        <v>6</v>
      </c>
      <c r="G148" s="22">
        <v>69</v>
      </c>
      <c r="H148" s="22">
        <v>7</v>
      </c>
      <c r="I148" s="34">
        <v>115</v>
      </c>
      <c r="J148" s="73"/>
      <c r="K148" s="74"/>
      <c r="L148" s="33">
        <f t="shared" si="22"/>
        <v>18</v>
      </c>
      <c r="M148" s="22">
        <f t="shared" si="22"/>
        <v>259</v>
      </c>
      <c r="N148" s="24">
        <f t="shared" si="23"/>
        <v>277</v>
      </c>
      <c r="O148" s="102"/>
      <c r="P148" s="103" t="s">
        <v>19</v>
      </c>
      <c r="Q148" s="10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</row>
    <row r="149" spans="1:30" ht="22.5" customHeight="1">
      <c r="A149" s="100" t="s">
        <v>148</v>
      </c>
      <c r="B149" s="22">
        <v>2</v>
      </c>
      <c r="C149" s="22">
        <v>16</v>
      </c>
      <c r="D149" s="22">
        <v>2</v>
      </c>
      <c r="E149" s="22">
        <v>22</v>
      </c>
      <c r="F149" s="22">
        <v>2</v>
      </c>
      <c r="G149" s="22">
        <v>46</v>
      </c>
      <c r="H149" s="22">
        <v>3</v>
      </c>
      <c r="I149" s="34">
        <v>58</v>
      </c>
      <c r="J149" s="73"/>
      <c r="K149" s="74"/>
      <c r="L149" s="33">
        <f t="shared" si="22"/>
        <v>9</v>
      </c>
      <c r="M149" s="22">
        <f t="shared" si="22"/>
        <v>142</v>
      </c>
      <c r="N149" s="24">
        <f t="shared" si="23"/>
        <v>151</v>
      </c>
      <c r="O149" s="102"/>
      <c r="P149" s="103" t="s">
        <v>19</v>
      </c>
      <c r="Q149" s="10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</row>
    <row r="150" spans="1:30" ht="22.5" customHeight="1">
      <c r="A150" s="100" t="s">
        <v>149</v>
      </c>
      <c r="B150" s="22">
        <v>1</v>
      </c>
      <c r="C150" s="22">
        <v>13</v>
      </c>
      <c r="D150" s="22"/>
      <c r="E150" s="22">
        <v>21</v>
      </c>
      <c r="F150" s="22"/>
      <c r="G150" s="22">
        <v>11</v>
      </c>
      <c r="H150" s="22">
        <v>1</v>
      </c>
      <c r="I150" s="34">
        <v>30</v>
      </c>
      <c r="J150" s="73"/>
      <c r="K150" s="74"/>
      <c r="L150" s="33">
        <f t="shared" si="22"/>
        <v>2</v>
      </c>
      <c r="M150" s="22">
        <f t="shared" si="22"/>
        <v>75</v>
      </c>
      <c r="N150" s="24">
        <f t="shared" si="23"/>
        <v>77</v>
      </c>
      <c r="O150" s="102"/>
      <c r="P150" s="103" t="s">
        <v>19</v>
      </c>
      <c r="Q150" s="10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</row>
    <row r="151" spans="1:30" ht="22.5" customHeight="1">
      <c r="A151" s="105" t="s">
        <v>150</v>
      </c>
      <c r="B151" s="29"/>
      <c r="C151" s="29">
        <v>11</v>
      </c>
      <c r="D151" s="29"/>
      <c r="E151" s="29">
        <v>7</v>
      </c>
      <c r="F151" s="29">
        <v>1</v>
      </c>
      <c r="G151" s="29">
        <v>18</v>
      </c>
      <c r="H151" s="29">
        <v>1</v>
      </c>
      <c r="I151" s="44">
        <v>32</v>
      </c>
      <c r="J151" s="73"/>
      <c r="K151" s="74"/>
      <c r="L151" s="43">
        <f t="shared" si="22"/>
        <v>2</v>
      </c>
      <c r="M151" s="29">
        <f t="shared" si="22"/>
        <v>68</v>
      </c>
      <c r="N151" s="30">
        <f t="shared" si="23"/>
        <v>70</v>
      </c>
      <c r="O151" s="102"/>
      <c r="P151" s="103" t="s">
        <v>19</v>
      </c>
      <c r="Q151" s="10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</row>
    <row r="152" spans="1:30" ht="22.5" customHeight="1">
      <c r="A152" s="101" t="s">
        <v>151</v>
      </c>
      <c r="B152" s="32"/>
      <c r="C152" s="32"/>
      <c r="D152" s="26"/>
      <c r="E152" s="32"/>
      <c r="F152" s="32" t="s">
        <v>25</v>
      </c>
      <c r="G152" s="32"/>
      <c r="H152" s="32"/>
      <c r="I152" s="32"/>
      <c r="J152" s="73"/>
      <c r="K152" s="23"/>
      <c r="L152" s="32"/>
      <c r="M152" s="32"/>
      <c r="N152" s="27"/>
      <c r="O152" s="40">
        <v>1</v>
      </c>
      <c r="P152" s="22">
        <v>26</v>
      </c>
      <c r="Q152" s="24">
        <f>O152+P152</f>
        <v>27</v>
      </c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</row>
    <row r="153" spans="1:30" ht="22.5" customHeight="1">
      <c r="A153" s="106" t="s">
        <v>152</v>
      </c>
      <c r="B153" s="36"/>
      <c r="C153" s="36"/>
      <c r="D153" s="36"/>
      <c r="E153" s="36">
        <v>2</v>
      </c>
      <c r="F153" s="36">
        <v>1</v>
      </c>
      <c r="G153" s="36">
        <v>4</v>
      </c>
      <c r="H153" s="36">
        <v>5</v>
      </c>
      <c r="I153" s="65">
        <v>13</v>
      </c>
      <c r="J153" s="73"/>
      <c r="K153" s="74"/>
      <c r="L153" s="75">
        <f>B153+D153+F153+H153+J153</f>
        <v>6</v>
      </c>
      <c r="M153" s="36">
        <f>C153+E153+G153+I153+K153</f>
        <v>19</v>
      </c>
      <c r="N153" s="37">
        <f aca="true" t="shared" si="24" ref="N153:N161">L153+M153</f>
        <v>25</v>
      </c>
      <c r="O153" s="102"/>
      <c r="P153" s="103" t="s">
        <v>19</v>
      </c>
      <c r="Q153" s="10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</row>
    <row r="154" spans="1:30" ht="22.5" customHeight="1">
      <c r="A154" s="100" t="s">
        <v>153</v>
      </c>
      <c r="B154" s="22"/>
      <c r="C154" s="22">
        <v>7</v>
      </c>
      <c r="D154" s="22">
        <v>2</v>
      </c>
      <c r="E154" s="22">
        <v>5</v>
      </c>
      <c r="F154" s="22">
        <v>3</v>
      </c>
      <c r="G154" s="22">
        <v>7</v>
      </c>
      <c r="H154" s="22">
        <v>4</v>
      </c>
      <c r="I154" s="34">
        <v>11</v>
      </c>
      <c r="J154" s="73"/>
      <c r="K154" s="74"/>
      <c r="L154" s="33">
        <f>B154+D154+F154+H154+J154</f>
        <v>9</v>
      </c>
      <c r="M154" s="22">
        <f>C154+E154+G154+I154+K154</f>
        <v>30</v>
      </c>
      <c r="N154" s="24">
        <f t="shared" si="24"/>
        <v>39</v>
      </c>
      <c r="O154" s="102"/>
      <c r="P154" s="103" t="s">
        <v>19</v>
      </c>
      <c r="Q154" s="10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</row>
    <row r="155" spans="1:30" ht="22.5" customHeight="1">
      <c r="A155" s="101" t="s">
        <v>154</v>
      </c>
      <c r="B155" s="32"/>
      <c r="C155" s="32"/>
      <c r="D155" s="26"/>
      <c r="E155" s="32"/>
      <c r="F155" s="32" t="s">
        <v>25</v>
      </c>
      <c r="G155" s="32"/>
      <c r="H155" s="32"/>
      <c r="I155" s="32"/>
      <c r="J155" s="73"/>
      <c r="K155" s="23"/>
      <c r="L155" s="32"/>
      <c r="M155" s="32"/>
      <c r="N155" s="27"/>
      <c r="O155" s="40">
        <v>11</v>
      </c>
      <c r="P155" s="22">
        <v>26</v>
      </c>
      <c r="Q155" s="24">
        <f>O155+P155</f>
        <v>37</v>
      </c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</row>
    <row r="156" spans="1:30" ht="22.5" customHeight="1">
      <c r="A156" s="101" t="s">
        <v>278</v>
      </c>
      <c r="B156" s="32"/>
      <c r="C156" s="32"/>
      <c r="D156" s="26"/>
      <c r="E156" s="32"/>
      <c r="F156" s="32" t="s">
        <v>25</v>
      </c>
      <c r="G156" s="32"/>
      <c r="H156" s="32"/>
      <c r="I156" s="32"/>
      <c r="J156" s="73"/>
      <c r="K156" s="23"/>
      <c r="L156" s="32"/>
      <c r="M156" s="32"/>
      <c r="N156" s="27"/>
      <c r="O156" s="40">
        <v>9</v>
      </c>
      <c r="P156" s="22">
        <v>6</v>
      </c>
      <c r="Q156" s="24">
        <f>O156+P156</f>
        <v>15</v>
      </c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</row>
    <row r="157" spans="1:30" ht="22.5" customHeight="1">
      <c r="A157" s="100" t="s">
        <v>155</v>
      </c>
      <c r="B157" s="22">
        <v>6</v>
      </c>
      <c r="C157" s="22">
        <v>23</v>
      </c>
      <c r="D157" s="22">
        <v>19</v>
      </c>
      <c r="E157" s="22">
        <v>23</v>
      </c>
      <c r="F157" s="22">
        <v>23</v>
      </c>
      <c r="G157" s="22">
        <v>31</v>
      </c>
      <c r="H157" s="22">
        <v>29</v>
      </c>
      <c r="I157" s="34">
        <v>37</v>
      </c>
      <c r="J157" s="73"/>
      <c r="K157" s="74"/>
      <c r="L157" s="33">
        <f aca="true" t="shared" si="25" ref="L157:M161">B157+D157+F157+H157+J157</f>
        <v>77</v>
      </c>
      <c r="M157" s="22">
        <f t="shared" si="25"/>
        <v>114</v>
      </c>
      <c r="N157" s="24">
        <f t="shared" si="24"/>
        <v>191</v>
      </c>
      <c r="O157" s="102"/>
      <c r="P157" s="103" t="s">
        <v>19</v>
      </c>
      <c r="Q157" s="10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</row>
    <row r="158" spans="1:30" ht="22.5" customHeight="1">
      <c r="A158" s="100" t="s">
        <v>156</v>
      </c>
      <c r="B158" s="22"/>
      <c r="C158" s="22"/>
      <c r="D158" s="22"/>
      <c r="E158" s="22"/>
      <c r="F158" s="22"/>
      <c r="G158" s="22">
        <v>2</v>
      </c>
      <c r="H158" s="22">
        <v>1</v>
      </c>
      <c r="I158" s="34">
        <v>5</v>
      </c>
      <c r="J158" s="73"/>
      <c r="K158" s="74"/>
      <c r="L158" s="33">
        <f t="shared" si="25"/>
        <v>1</v>
      </c>
      <c r="M158" s="22">
        <f t="shared" si="25"/>
        <v>7</v>
      </c>
      <c r="N158" s="24">
        <f t="shared" si="24"/>
        <v>8</v>
      </c>
      <c r="O158" s="102"/>
      <c r="P158" s="103" t="s">
        <v>19</v>
      </c>
      <c r="Q158" s="10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</row>
    <row r="159" spans="1:30" ht="22.5" customHeight="1">
      <c r="A159" s="100" t="s">
        <v>157</v>
      </c>
      <c r="B159" s="32"/>
      <c r="C159" s="32"/>
      <c r="D159" s="26"/>
      <c r="E159" s="32"/>
      <c r="F159" s="32" t="s">
        <v>25</v>
      </c>
      <c r="G159" s="32"/>
      <c r="H159" s="32"/>
      <c r="I159" s="32"/>
      <c r="J159" s="73"/>
      <c r="K159" s="74"/>
      <c r="L159" s="32"/>
      <c r="M159" s="32"/>
      <c r="N159" s="27"/>
      <c r="O159" s="40">
        <v>14</v>
      </c>
      <c r="P159" s="22">
        <v>63</v>
      </c>
      <c r="Q159" s="24">
        <f>O159+P159</f>
        <v>77</v>
      </c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</row>
    <row r="160" spans="1:30" ht="22.5" customHeight="1">
      <c r="A160" s="107" t="s">
        <v>158</v>
      </c>
      <c r="B160" s="22">
        <v>1</v>
      </c>
      <c r="C160" s="22">
        <v>4</v>
      </c>
      <c r="D160" s="22">
        <v>1</v>
      </c>
      <c r="E160" s="22">
        <v>4</v>
      </c>
      <c r="F160" s="22"/>
      <c r="G160" s="22">
        <v>6</v>
      </c>
      <c r="H160" s="22">
        <v>3</v>
      </c>
      <c r="I160" s="34">
        <v>8</v>
      </c>
      <c r="J160" s="73"/>
      <c r="K160" s="74"/>
      <c r="L160" s="33">
        <f t="shared" si="25"/>
        <v>5</v>
      </c>
      <c r="M160" s="22">
        <f t="shared" si="25"/>
        <v>22</v>
      </c>
      <c r="N160" s="24">
        <f t="shared" si="24"/>
        <v>27</v>
      </c>
      <c r="O160" s="102"/>
      <c r="P160" s="23" t="s">
        <v>19</v>
      </c>
      <c r="Q160" s="10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</row>
    <row r="161" spans="1:30" ht="22.5" customHeight="1">
      <c r="A161" s="100" t="s">
        <v>159</v>
      </c>
      <c r="B161" s="22"/>
      <c r="C161" s="22"/>
      <c r="D161" s="22"/>
      <c r="E161" s="22"/>
      <c r="F161" s="22"/>
      <c r="G161" s="22"/>
      <c r="H161" s="22"/>
      <c r="I161" s="34"/>
      <c r="J161" s="73"/>
      <c r="K161" s="74"/>
      <c r="L161" s="33">
        <f t="shared" si="25"/>
        <v>0</v>
      </c>
      <c r="M161" s="22">
        <f t="shared" si="25"/>
        <v>0</v>
      </c>
      <c r="N161" s="24">
        <f t="shared" si="24"/>
        <v>0</v>
      </c>
      <c r="O161" s="102"/>
      <c r="P161" s="103" t="s">
        <v>19</v>
      </c>
      <c r="Q161" s="10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</row>
    <row r="162" spans="1:30" ht="22.5" customHeight="1" thickBot="1">
      <c r="A162" s="108" t="s">
        <v>160</v>
      </c>
      <c r="B162" s="32"/>
      <c r="C162" s="32"/>
      <c r="D162" s="26"/>
      <c r="E162" s="32"/>
      <c r="F162" s="32" t="s">
        <v>25</v>
      </c>
      <c r="G162" s="32"/>
      <c r="H162" s="32"/>
      <c r="I162" s="32"/>
      <c r="J162" s="73"/>
      <c r="K162" s="74"/>
      <c r="L162" s="32"/>
      <c r="M162" s="32"/>
      <c r="N162" s="27"/>
      <c r="O162" s="61">
        <v>2</v>
      </c>
      <c r="P162" s="62">
        <v>29</v>
      </c>
      <c r="Q162" s="63">
        <f>O162+P162</f>
        <v>31</v>
      </c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</row>
    <row r="163" spans="1:30" ht="12.75">
      <c r="A163" s="12" t="s">
        <v>62</v>
      </c>
      <c r="B163" s="16">
        <f aca="true" t="shared" si="26" ref="B163:M163">SUM(B144:B162)</f>
        <v>20</v>
      </c>
      <c r="C163" s="16">
        <f t="shared" si="26"/>
        <v>148</v>
      </c>
      <c r="D163" s="16">
        <f t="shared" si="26"/>
        <v>30</v>
      </c>
      <c r="E163" s="16">
        <f t="shared" si="26"/>
        <v>245</v>
      </c>
      <c r="F163" s="16">
        <f t="shared" si="26"/>
        <v>40</v>
      </c>
      <c r="G163" s="16">
        <f t="shared" si="26"/>
        <v>292</v>
      </c>
      <c r="H163" s="16">
        <f t="shared" si="26"/>
        <v>57</v>
      </c>
      <c r="I163" s="16">
        <f t="shared" si="26"/>
        <v>411</v>
      </c>
      <c r="J163" s="16">
        <f t="shared" si="26"/>
        <v>8</v>
      </c>
      <c r="K163" s="16">
        <f t="shared" si="26"/>
        <v>31</v>
      </c>
      <c r="L163" s="16">
        <f>SUM(L144:L162)</f>
        <v>155</v>
      </c>
      <c r="M163" s="16">
        <f t="shared" si="26"/>
        <v>1127</v>
      </c>
      <c r="N163" s="17"/>
      <c r="O163" s="109">
        <f>SUM(O144:O162)</f>
        <v>41</v>
      </c>
      <c r="P163" s="110">
        <f>SUM(P144:P162)</f>
        <v>160</v>
      </c>
      <c r="Q163" s="17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</row>
    <row r="164" spans="1:30" ht="13.5" thickBot="1">
      <c r="A164" s="7" t="s">
        <v>161</v>
      </c>
      <c r="B164" s="80"/>
      <c r="C164" s="68">
        <f>B163+C163</f>
        <v>168</v>
      </c>
      <c r="D164" s="80"/>
      <c r="E164" s="68">
        <f>D163+E163</f>
        <v>275</v>
      </c>
      <c r="F164" s="80"/>
      <c r="G164" s="68">
        <f>F163+G163</f>
        <v>332</v>
      </c>
      <c r="H164" s="80"/>
      <c r="I164" s="68">
        <f>H163+I163</f>
        <v>468</v>
      </c>
      <c r="J164" s="80"/>
      <c r="K164" s="68">
        <f>J163+K163</f>
        <v>39</v>
      </c>
      <c r="L164" s="80"/>
      <c r="M164" s="68">
        <f>L163+M163</f>
        <v>1282</v>
      </c>
      <c r="N164" s="10">
        <f>SUM(N144:N162)</f>
        <v>1282</v>
      </c>
      <c r="O164" s="57"/>
      <c r="P164" s="68">
        <f>O163+P163</f>
        <v>201</v>
      </c>
      <c r="Q164" s="111">
        <f>SUM(Q144:Q162)</f>
        <v>201</v>
      </c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</row>
    <row r="165" spans="1:30" ht="12.75">
      <c r="A165" s="4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</row>
    <row r="166" spans="1:30" ht="12.75">
      <c r="A166" s="1" t="s">
        <v>162</v>
      </c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</row>
    <row r="167" spans="1:30" ht="12.75">
      <c r="A167" s="1" t="s">
        <v>64</v>
      </c>
      <c r="B167" s="3"/>
      <c r="C167" s="3"/>
      <c r="D167" s="3"/>
      <c r="E167" s="3"/>
      <c r="F167" s="3"/>
      <c r="G167" s="3"/>
      <c r="H167" s="72"/>
      <c r="I167" s="72" t="s">
        <v>292</v>
      </c>
      <c r="J167" s="3"/>
      <c r="K167" s="3"/>
      <c r="L167" s="3"/>
      <c r="M167" s="3"/>
      <c r="N167" s="3"/>
      <c r="O167" s="3"/>
      <c r="P167" s="3"/>
      <c r="Q167" s="3" t="s">
        <v>163</v>
      </c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</row>
    <row r="168" spans="1:30" ht="12.75">
      <c r="A168" s="1" t="s">
        <v>5</v>
      </c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155" t="s">
        <v>293</v>
      </c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</row>
    <row r="169" spans="1:30" ht="13.5" thickBot="1">
      <c r="A169" s="4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</row>
    <row r="170" spans="1:30" ht="12.75">
      <c r="A170" s="6" t="s">
        <v>164</v>
      </c>
      <c r="B170" s="160" t="s">
        <v>7</v>
      </c>
      <c r="C170" s="160"/>
      <c r="D170" s="160" t="s">
        <v>8</v>
      </c>
      <c r="E170" s="160"/>
      <c r="F170" s="160" t="s">
        <v>9</v>
      </c>
      <c r="G170" s="160"/>
      <c r="H170" s="160" t="s">
        <v>10</v>
      </c>
      <c r="I170" s="160"/>
      <c r="J170" s="160" t="s">
        <v>11</v>
      </c>
      <c r="K170" s="160"/>
      <c r="L170" s="160" t="s">
        <v>12</v>
      </c>
      <c r="M170" s="160"/>
      <c r="N170" s="159"/>
      <c r="O170" s="158" t="s">
        <v>13</v>
      </c>
      <c r="P170" s="160"/>
      <c r="Q170" s="159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</row>
    <row r="171" spans="1:30" ht="13.5" thickBot="1">
      <c r="A171" s="7" t="s">
        <v>165</v>
      </c>
      <c r="B171" s="8" t="s">
        <v>15</v>
      </c>
      <c r="C171" s="8" t="s">
        <v>16</v>
      </c>
      <c r="D171" s="8" t="s">
        <v>15</v>
      </c>
      <c r="E171" s="8" t="s">
        <v>16</v>
      </c>
      <c r="F171" s="8" t="s">
        <v>15</v>
      </c>
      <c r="G171" s="8" t="s">
        <v>16</v>
      </c>
      <c r="H171" s="8" t="s">
        <v>15</v>
      </c>
      <c r="I171" s="8" t="s">
        <v>16</v>
      </c>
      <c r="J171" s="9" t="s">
        <v>15</v>
      </c>
      <c r="K171" s="9" t="s">
        <v>16</v>
      </c>
      <c r="L171" s="8" t="s">
        <v>15</v>
      </c>
      <c r="M171" s="8" t="s">
        <v>16</v>
      </c>
      <c r="N171" s="10" t="s">
        <v>17</v>
      </c>
      <c r="O171" s="11" t="s">
        <v>15</v>
      </c>
      <c r="P171" s="8" t="s">
        <v>16</v>
      </c>
      <c r="Q171" s="10" t="s">
        <v>17</v>
      </c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</row>
    <row r="172" spans="1:30" ht="12.75">
      <c r="A172" s="12" t="s">
        <v>166</v>
      </c>
      <c r="B172" s="13"/>
      <c r="C172" s="14"/>
      <c r="D172" s="14"/>
      <c r="E172" s="14"/>
      <c r="F172" s="14"/>
      <c r="G172" s="14"/>
      <c r="H172" s="14"/>
      <c r="I172" s="15"/>
      <c r="J172" s="16">
        <v>5</v>
      </c>
      <c r="K172" s="16">
        <v>12</v>
      </c>
      <c r="L172" s="16">
        <f aca="true" t="shared" si="27" ref="L172:M178">B172+D172+F172+H172+J172</f>
        <v>5</v>
      </c>
      <c r="M172" s="16">
        <f t="shared" si="27"/>
        <v>12</v>
      </c>
      <c r="N172" s="17">
        <f aca="true" t="shared" si="28" ref="N172:N178">L172+M172</f>
        <v>17</v>
      </c>
      <c r="O172" s="18"/>
      <c r="P172" s="19" t="s">
        <v>19</v>
      </c>
      <c r="Q172" s="20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</row>
    <row r="173" spans="1:30" ht="12.75">
      <c r="A173" s="21" t="s">
        <v>167</v>
      </c>
      <c r="B173" s="34"/>
      <c r="C173" s="32"/>
      <c r="D173" s="32"/>
      <c r="E173" s="32"/>
      <c r="F173" s="32"/>
      <c r="G173" s="32"/>
      <c r="H173" s="32"/>
      <c r="I173" s="33"/>
      <c r="J173" s="22">
        <v>99</v>
      </c>
      <c r="K173" s="22">
        <v>114</v>
      </c>
      <c r="L173" s="33">
        <f t="shared" si="27"/>
        <v>99</v>
      </c>
      <c r="M173" s="22">
        <f t="shared" si="27"/>
        <v>114</v>
      </c>
      <c r="N173" s="24">
        <f t="shared" si="28"/>
        <v>213</v>
      </c>
      <c r="O173" s="112"/>
      <c r="P173" s="84" t="s">
        <v>19</v>
      </c>
      <c r="Q173" s="85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</row>
    <row r="174" spans="1:30" ht="12.75">
      <c r="A174" s="21" t="s">
        <v>168</v>
      </c>
      <c r="B174" s="22">
        <v>146</v>
      </c>
      <c r="C174" s="22">
        <v>142</v>
      </c>
      <c r="D174" s="22">
        <v>75</v>
      </c>
      <c r="E174" s="22">
        <v>53</v>
      </c>
      <c r="F174" s="22">
        <v>37</v>
      </c>
      <c r="G174" s="22">
        <v>30</v>
      </c>
      <c r="H174" s="22">
        <v>13</v>
      </c>
      <c r="I174" s="34">
        <v>6</v>
      </c>
      <c r="J174" s="73"/>
      <c r="K174" s="74"/>
      <c r="L174" s="33">
        <f t="shared" si="27"/>
        <v>271</v>
      </c>
      <c r="M174" s="22">
        <f t="shared" si="27"/>
        <v>231</v>
      </c>
      <c r="N174" s="24">
        <f t="shared" si="28"/>
        <v>502</v>
      </c>
      <c r="O174" s="25"/>
      <c r="P174" s="26" t="s">
        <v>19</v>
      </c>
      <c r="Q174" s="27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</row>
    <row r="175" spans="1:30" ht="12.75">
      <c r="A175" s="21" t="s">
        <v>169</v>
      </c>
      <c r="B175" s="22"/>
      <c r="C175" s="22"/>
      <c r="D175" s="22">
        <v>1</v>
      </c>
      <c r="E175" s="22">
        <v>2</v>
      </c>
      <c r="F175" s="22">
        <v>6</v>
      </c>
      <c r="G175" s="22">
        <v>14</v>
      </c>
      <c r="H175" s="22">
        <v>23</v>
      </c>
      <c r="I175" s="34">
        <v>35</v>
      </c>
      <c r="J175" s="73"/>
      <c r="K175" s="74"/>
      <c r="L175" s="33">
        <f t="shared" si="27"/>
        <v>30</v>
      </c>
      <c r="M175" s="22">
        <f t="shared" si="27"/>
        <v>51</v>
      </c>
      <c r="N175" s="24">
        <f t="shared" si="28"/>
        <v>81</v>
      </c>
      <c r="O175" s="25"/>
      <c r="P175" s="26" t="s">
        <v>19</v>
      </c>
      <c r="Q175" s="27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</row>
    <row r="176" spans="1:30" ht="12.75">
      <c r="A176" s="21" t="s">
        <v>170</v>
      </c>
      <c r="B176" s="22"/>
      <c r="C176" s="22">
        <v>6</v>
      </c>
      <c r="D176" s="22">
        <v>3</v>
      </c>
      <c r="E176" s="22">
        <v>13</v>
      </c>
      <c r="F176" s="22">
        <v>9</v>
      </c>
      <c r="G176" s="22">
        <v>18</v>
      </c>
      <c r="H176" s="22">
        <v>10</v>
      </c>
      <c r="I176" s="34">
        <v>25</v>
      </c>
      <c r="J176" s="73"/>
      <c r="K176" s="74"/>
      <c r="L176" s="33">
        <f t="shared" si="27"/>
        <v>22</v>
      </c>
      <c r="M176" s="22">
        <f t="shared" si="27"/>
        <v>62</v>
      </c>
      <c r="N176" s="24">
        <f t="shared" si="28"/>
        <v>84</v>
      </c>
      <c r="O176" s="40">
        <v>5</v>
      </c>
      <c r="P176" s="22">
        <v>6</v>
      </c>
      <c r="Q176" s="24">
        <f>O176+P176</f>
        <v>11</v>
      </c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</row>
    <row r="177" spans="1:30" ht="12.75">
      <c r="A177" s="21" t="s">
        <v>171</v>
      </c>
      <c r="B177" s="29"/>
      <c r="C177" s="29"/>
      <c r="D177" s="29"/>
      <c r="E177" s="29"/>
      <c r="F177" s="29">
        <v>1</v>
      </c>
      <c r="G177" s="29"/>
      <c r="H177" s="29">
        <v>1</v>
      </c>
      <c r="I177" s="44"/>
      <c r="J177" s="73"/>
      <c r="K177" s="74"/>
      <c r="L177" s="33">
        <f>B177+D177+F177+H177+J177</f>
        <v>2</v>
      </c>
      <c r="M177" s="22">
        <f>C177+E177+G177+I177+K177</f>
        <v>0</v>
      </c>
      <c r="N177" s="24">
        <f>L177+M177</f>
        <v>2</v>
      </c>
      <c r="O177" s="40"/>
      <c r="P177" s="22"/>
      <c r="Q177" s="24">
        <f>O177+P177</f>
        <v>0</v>
      </c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</row>
    <row r="178" spans="1:30" ht="12.75">
      <c r="A178" s="21" t="s">
        <v>172</v>
      </c>
      <c r="B178" s="29">
        <v>10</v>
      </c>
      <c r="C178" s="29">
        <v>9</v>
      </c>
      <c r="D178" s="29">
        <v>9</v>
      </c>
      <c r="E178" s="29">
        <v>5</v>
      </c>
      <c r="F178" s="29">
        <v>8</v>
      </c>
      <c r="G178" s="29">
        <v>13</v>
      </c>
      <c r="H178" s="29">
        <v>12</v>
      </c>
      <c r="I178" s="44">
        <v>14</v>
      </c>
      <c r="J178" s="73"/>
      <c r="K178" s="74"/>
      <c r="L178" s="43">
        <f t="shared" si="27"/>
        <v>39</v>
      </c>
      <c r="M178" s="29">
        <f t="shared" si="27"/>
        <v>41</v>
      </c>
      <c r="N178" s="30">
        <f t="shared" si="28"/>
        <v>80</v>
      </c>
      <c r="O178" s="89" t="s">
        <v>173</v>
      </c>
      <c r="P178" s="32"/>
      <c r="Q178" s="27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</row>
    <row r="179" spans="1:30" ht="12.75">
      <c r="A179" s="46" t="s">
        <v>32</v>
      </c>
      <c r="B179" s="34"/>
      <c r="C179" s="32"/>
      <c r="D179" s="26" t="s">
        <v>174</v>
      </c>
      <c r="E179" s="32"/>
      <c r="F179" s="32"/>
      <c r="G179" s="32"/>
      <c r="H179" s="32"/>
      <c r="I179" s="32"/>
      <c r="J179" s="73"/>
      <c r="K179" s="74"/>
      <c r="L179" s="32"/>
      <c r="M179" s="32"/>
      <c r="N179" s="27"/>
      <c r="O179" s="40">
        <v>40</v>
      </c>
      <c r="P179" s="22">
        <v>40</v>
      </c>
      <c r="Q179" s="27">
        <f>O179+P179</f>
        <v>80</v>
      </c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</row>
    <row r="180" spans="1:30" ht="12.75">
      <c r="A180" s="21" t="s">
        <v>175</v>
      </c>
      <c r="B180" s="36"/>
      <c r="C180" s="36"/>
      <c r="D180" s="36"/>
      <c r="E180" s="36">
        <v>2</v>
      </c>
      <c r="F180" s="36">
        <v>2</v>
      </c>
      <c r="G180" s="36">
        <v>5</v>
      </c>
      <c r="H180" s="36">
        <v>4</v>
      </c>
      <c r="I180" s="65">
        <v>8</v>
      </c>
      <c r="J180" s="73"/>
      <c r="K180" s="74"/>
      <c r="L180" s="75">
        <f aca="true" t="shared" si="29" ref="L180:M193">B180+D180+F180+H180+J180</f>
        <v>6</v>
      </c>
      <c r="M180" s="36">
        <f t="shared" si="29"/>
        <v>15</v>
      </c>
      <c r="N180" s="37">
        <f aca="true" t="shared" si="30" ref="N180:N193">L180+M180</f>
        <v>21</v>
      </c>
      <c r="O180" s="25"/>
      <c r="P180" s="26" t="s">
        <v>19</v>
      </c>
      <c r="Q180" s="27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</row>
    <row r="181" spans="1:30" ht="12.75">
      <c r="A181" s="21" t="s">
        <v>176</v>
      </c>
      <c r="B181" s="22">
        <v>32</v>
      </c>
      <c r="C181" s="22">
        <v>59</v>
      </c>
      <c r="D181" s="22">
        <v>38</v>
      </c>
      <c r="E181" s="22">
        <v>41</v>
      </c>
      <c r="F181" s="22">
        <v>47</v>
      </c>
      <c r="G181" s="22">
        <v>68</v>
      </c>
      <c r="H181" s="22">
        <v>47</v>
      </c>
      <c r="I181" s="34">
        <v>102</v>
      </c>
      <c r="J181" s="73"/>
      <c r="K181" s="74"/>
      <c r="L181" s="33">
        <f t="shared" si="29"/>
        <v>164</v>
      </c>
      <c r="M181" s="22">
        <f t="shared" si="29"/>
        <v>270</v>
      </c>
      <c r="N181" s="24">
        <f t="shared" si="30"/>
        <v>434</v>
      </c>
      <c r="O181" s="25"/>
      <c r="P181" s="26" t="s">
        <v>19</v>
      </c>
      <c r="Q181" s="27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</row>
    <row r="182" spans="1:30" ht="12.75">
      <c r="A182" s="21" t="s">
        <v>177</v>
      </c>
      <c r="B182" s="22">
        <v>1</v>
      </c>
      <c r="C182" s="22"/>
      <c r="D182" s="22">
        <v>1</v>
      </c>
      <c r="E182" s="22"/>
      <c r="F182" s="22">
        <v>2</v>
      </c>
      <c r="G182" s="22"/>
      <c r="H182" s="22">
        <v>3</v>
      </c>
      <c r="I182" s="34">
        <v>1</v>
      </c>
      <c r="J182" s="73"/>
      <c r="K182" s="74"/>
      <c r="L182" s="33">
        <f t="shared" si="29"/>
        <v>7</v>
      </c>
      <c r="M182" s="22">
        <f t="shared" si="29"/>
        <v>1</v>
      </c>
      <c r="N182" s="24">
        <f t="shared" si="30"/>
        <v>8</v>
      </c>
      <c r="O182" s="89" t="s">
        <v>173</v>
      </c>
      <c r="P182" s="32"/>
      <c r="Q182" s="27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</row>
    <row r="183" spans="1:30" ht="12.75">
      <c r="A183" s="21" t="s">
        <v>178</v>
      </c>
      <c r="B183" s="22"/>
      <c r="C183" s="22"/>
      <c r="D183" s="22"/>
      <c r="E183" s="22"/>
      <c r="F183" s="22">
        <v>1</v>
      </c>
      <c r="G183" s="22">
        <v>1</v>
      </c>
      <c r="H183" s="22">
        <v>3</v>
      </c>
      <c r="I183" s="34">
        <v>3</v>
      </c>
      <c r="J183" s="73"/>
      <c r="K183" s="74"/>
      <c r="L183" s="33">
        <f t="shared" si="29"/>
        <v>4</v>
      </c>
      <c r="M183" s="22">
        <f t="shared" si="29"/>
        <v>4</v>
      </c>
      <c r="N183" s="24">
        <f t="shared" si="30"/>
        <v>8</v>
      </c>
      <c r="O183" s="40"/>
      <c r="P183" s="22"/>
      <c r="Q183" s="24">
        <f>O183+P183</f>
        <v>0</v>
      </c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</row>
    <row r="184" spans="1:30" ht="12.75">
      <c r="A184" s="21" t="s">
        <v>179</v>
      </c>
      <c r="B184" s="22">
        <v>11</v>
      </c>
      <c r="C184" s="22">
        <v>4</v>
      </c>
      <c r="D184" s="22">
        <v>12</v>
      </c>
      <c r="E184" s="22">
        <v>6</v>
      </c>
      <c r="F184" s="22">
        <v>19</v>
      </c>
      <c r="G184" s="22">
        <v>7</v>
      </c>
      <c r="H184" s="22">
        <v>15</v>
      </c>
      <c r="I184" s="34">
        <v>13</v>
      </c>
      <c r="J184" s="73"/>
      <c r="K184" s="74"/>
      <c r="L184" s="33">
        <f t="shared" si="29"/>
        <v>57</v>
      </c>
      <c r="M184" s="22">
        <f t="shared" si="29"/>
        <v>30</v>
      </c>
      <c r="N184" s="24">
        <f t="shared" si="30"/>
        <v>87</v>
      </c>
      <c r="O184" s="40">
        <v>122</v>
      </c>
      <c r="P184" s="22">
        <v>63</v>
      </c>
      <c r="Q184" s="24">
        <f>O184+P184</f>
        <v>185</v>
      </c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</row>
    <row r="185" spans="1:30" ht="12.75">
      <c r="A185" s="21" t="s">
        <v>180</v>
      </c>
      <c r="B185" s="22">
        <v>4</v>
      </c>
      <c r="C185" s="22">
        <v>15</v>
      </c>
      <c r="D185" s="22">
        <v>7</v>
      </c>
      <c r="E185" s="22">
        <v>22</v>
      </c>
      <c r="F185" s="22">
        <v>15</v>
      </c>
      <c r="G185" s="22">
        <v>36</v>
      </c>
      <c r="H185" s="22">
        <v>11</v>
      </c>
      <c r="I185" s="34">
        <v>44</v>
      </c>
      <c r="J185" s="73"/>
      <c r="K185" s="74"/>
      <c r="L185" s="33">
        <f>B185+D185+F185+H185+J185</f>
        <v>37</v>
      </c>
      <c r="M185" s="22">
        <f>C185+E185+G185+I185+K185</f>
        <v>117</v>
      </c>
      <c r="N185" s="24">
        <f>L185+M185</f>
        <v>154</v>
      </c>
      <c r="O185" s="25"/>
      <c r="P185" s="26" t="s">
        <v>19</v>
      </c>
      <c r="Q185" s="27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</row>
    <row r="186" spans="1:30" ht="12.75">
      <c r="A186" s="21" t="s">
        <v>181</v>
      </c>
      <c r="B186" s="22">
        <v>2</v>
      </c>
      <c r="C186" s="22"/>
      <c r="D186" s="22">
        <v>36</v>
      </c>
      <c r="E186" s="22">
        <v>3</v>
      </c>
      <c r="F186" s="22">
        <v>62</v>
      </c>
      <c r="G186" s="22">
        <v>8</v>
      </c>
      <c r="H186" s="22">
        <v>143</v>
      </c>
      <c r="I186" s="34">
        <v>23</v>
      </c>
      <c r="J186" s="73"/>
      <c r="K186" s="74"/>
      <c r="L186" s="33">
        <f t="shared" si="29"/>
        <v>243</v>
      </c>
      <c r="M186" s="22">
        <f t="shared" si="29"/>
        <v>34</v>
      </c>
      <c r="N186" s="24">
        <f t="shared" si="30"/>
        <v>277</v>
      </c>
      <c r="O186" s="40">
        <v>84</v>
      </c>
      <c r="P186" s="22">
        <v>30</v>
      </c>
      <c r="Q186" s="24">
        <f>O186+P186</f>
        <v>114</v>
      </c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</row>
    <row r="187" spans="1:30" ht="12.75">
      <c r="A187" s="21" t="s">
        <v>182</v>
      </c>
      <c r="B187" s="22"/>
      <c r="C187" s="22"/>
      <c r="D187" s="22"/>
      <c r="E187" s="22">
        <v>1</v>
      </c>
      <c r="F187" s="22"/>
      <c r="G187" s="22"/>
      <c r="H187" s="22"/>
      <c r="I187" s="34">
        <v>1</v>
      </c>
      <c r="J187" s="73"/>
      <c r="K187" s="74"/>
      <c r="L187" s="33">
        <f t="shared" si="29"/>
        <v>0</v>
      </c>
      <c r="M187" s="22">
        <f t="shared" si="29"/>
        <v>2</v>
      </c>
      <c r="N187" s="24">
        <f t="shared" si="30"/>
        <v>2</v>
      </c>
      <c r="O187" s="89"/>
      <c r="P187" s="32" t="s">
        <v>183</v>
      </c>
      <c r="Q187" s="27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</row>
    <row r="188" spans="1:30" ht="12.75">
      <c r="A188" s="41" t="s">
        <v>280</v>
      </c>
      <c r="B188" s="42"/>
      <c r="C188" s="42"/>
      <c r="D188" s="26" t="s">
        <v>284</v>
      </c>
      <c r="E188" s="42"/>
      <c r="F188" s="42"/>
      <c r="G188" s="42"/>
      <c r="H188" s="42"/>
      <c r="I188" s="43"/>
      <c r="J188" s="23"/>
      <c r="K188" s="23"/>
      <c r="L188" s="44"/>
      <c r="M188" s="42"/>
      <c r="N188" s="45"/>
      <c r="O188" s="40">
        <v>20</v>
      </c>
      <c r="P188" s="22">
        <v>12</v>
      </c>
      <c r="Q188" s="24">
        <f>O188+P188</f>
        <v>32</v>
      </c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</row>
    <row r="189" spans="1:30" ht="12.75">
      <c r="A189" s="21" t="s">
        <v>184</v>
      </c>
      <c r="B189" s="22">
        <v>9</v>
      </c>
      <c r="C189" s="22"/>
      <c r="D189" s="22">
        <v>7</v>
      </c>
      <c r="E189" s="22">
        <v>2</v>
      </c>
      <c r="F189" s="22">
        <v>11</v>
      </c>
      <c r="G189" s="22">
        <v>3</v>
      </c>
      <c r="H189" s="22">
        <v>18</v>
      </c>
      <c r="I189" s="34">
        <v>8</v>
      </c>
      <c r="J189" s="73"/>
      <c r="K189" s="74"/>
      <c r="L189" s="33">
        <f t="shared" si="29"/>
        <v>45</v>
      </c>
      <c r="M189" s="22">
        <f t="shared" si="29"/>
        <v>13</v>
      </c>
      <c r="N189" s="24">
        <f t="shared" si="30"/>
        <v>58</v>
      </c>
      <c r="O189" s="40">
        <v>54</v>
      </c>
      <c r="P189" s="22">
        <v>29</v>
      </c>
      <c r="Q189" s="24">
        <f>O189+P189</f>
        <v>83</v>
      </c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</row>
    <row r="190" spans="1:30" ht="12.75">
      <c r="A190" s="21" t="s">
        <v>185</v>
      </c>
      <c r="B190" s="22">
        <v>9</v>
      </c>
      <c r="C190" s="22">
        <v>16</v>
      </c>
      <c r="D190" s="22">
        <v>21</v>
      </c>
      <c r="E190" s="22">
        <v>29</v>
      </c>
      <c r="F190" s="22">
        <v>22</v>
      </c>
      <c r="G190" s="22">
        <v>59</v>
      </c>
      <c r="H190" s="22">
        <v>47</v>
      </c>
      <c r="I190" s="34">
        <v>66</v>
      </c>
      <c r="J190" s="73"/>
      <c r="K190" s="74"/>
      <c r="L190" s="33">
        <f t="shared" si="29"/>
        <v>99</v>
      </c>
      <c r="M190" s="22">
        <f t="shared" si="29"/>
        <v>170</v>
      </c>
      <c r="N190" s="24">
        <f t="shared" si="30"/>
        <v>269</v>
      </c>
      <c r="O190" s="40">
        <v>41</v>
      </c>
      <c r="P190" s="22">
        <v>77</v>
      </c>
      <c r="Q190" s="24">
        <f>O190+P190</f>
        <v>118</v>
      </c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</row>
    <row r="191" spans="1:30" ht="12.75">
      <c r="A191" s="21" t="s">
        <v>186</v>
      </c>
      <c r="B191" s="22">
        <v>1</v>
      </c>
      <c r="C191" s="22">
        <v>2</v>
      </c>
      <c r="D191" s="22">
        <v>2</v>
      </c>
      <c r="E191" s="22">
        <v>4</v>
      </c>
      <c r="F191" s="22">
        <v>3</v>
      </c>
      <c r="G191" s="22">
        <v>1</v>
      </c>
      <c r="H191" s="22">
        <v>5</v>
      </c>
      <c r="I191" s="34">
        <v>4</v>
      </c>
      <c r="J191" s="73"/>
      <c r="K191" s="74"/>
      <c r="L191" s="33">
        <f t="shared" si="29"/>
        <v>11</v>
      </c>
      <c r="M191" s="22">
        <f t="shared" si="29"/>
        <v>11</v>
      </c>
      <c r="N191" s="24">
        <f t="shared" si="30"/>
        <v>22</v>
      </c>
      <c r="O191" s="25"/>
      <c r="P191" s="26" t="s">
        <v>19</v>
      </c>
      <c r="Q191" s="27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</row>
    <row r="192" spans="1:30" ht="12.75">
      <c r="A192" s="21" t="s">
        <v>187</v>
      </c>
      <c r="B192" s="22">
        <v>1</v>
      </c>
      <c r="C192" s="22">
        <v>1</v>
      </c>
      <c r="D192" s="22"/>
      <c r="E192" s="22">
        <v>3</v>
      </c>
      <c r="F192" s="22"/>
      <c r="G192" s="22">
        <v>1</v>
      </c>
      <c r="H192" s="22">
        <v>1</v>
      </c>
      <c r="I192" s="34">
        <v>4</v>
      </c>
      <c r="J192" s="73"/>
      <c r="K192" s="74"/>
      <c r="L192" s="33">
        <f t="shared" si="29"/>
        <v>2</v>
      </c>
      <c r="M192" s="22">
        <f t="shared" si="29"/>
        <v>9</v>
      </c>
      <c r="N192" s="24">
        <f t="shared" si="30"/>
        <v>11</v>
      </c>
      <c r="O192" s="25"/>
      <c r="P192" s="26" t="s">
        <v>19</v>
      </c>
      <c r="Q192" s="27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</row>
    <row r="193" spans="1:30" ht="12.75">
      <c r="A193" s="21" t="s">
        <v>188</v>
      </c>
      <c r="B193" s="22">
        <v>4</v>
      </c>
      <c r="C193" s="22">
        <v>3</v>
      </c>
      <c r="D193" s="22">
        <v>1</v>
      </c>
      <c r="E193" s="22">
        <v>6</v>
      </c>
      <c r="F193" s="22">
        <v>5</v>
      </c>
      <c r="G193" s="22">
        <v>4</v>
      </c>
      <c r="H193" s="22">
        <v>6</v>
      </c>
      <c r="I193" s="34">
        <v>14</v>
      </c>
      <c r="J193" s="73"/>
      <c r="K193" s="74"/>
      <c r="L193" s="33">
        <f t="shared" si="29"/>
        <v>16</v>
      </c>
      <c r="M193" s="22">
        <f t="shared" si="29"/>
        <v>27</v>
      </c>
      <c r="N193" s="24">
        <f t="shared" si="30"/>
        <v>43</v>
      </c>
      <c r="O193" s="25"/>
      <c r="P193" s="26" t="s">
        <v>19</v>
      </c>
      <c r="Q193" s="27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</row>
    <row r="194" spans="1:30" ht="12.75">
      <c r="A194" s="21" t="s">
        <v>282</v>
      </c>
      <c r="B194" s="34"/>
      <c r="C194" s="32"/>
      <c r="D194" s="26" t="s">
        <v>283</v>
      </c>
      <c r="E194" s="22"/>
      <c r="F194" s="22"/>
      <c r="G194" s="22"/>
      <c r="H194" s="22"/>
      <c r="I194" s="22"/>
      <c r="J194" s="23"/>
      <c r="K194" s="23"/>
      <c r="L194" s="32"/>
      <c r="M194" s="32"/>
      <c r="N194" s="27"/>
      <c r="O194" s="48">
        <v>22</v>
      </c>
      <c r="P194" s="148">
        <v>11</v>
      </c>
      <c r="Q194" s="24">
        <f>O194+P194</f>
        <v>33</v>
      </c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</row>
    <row r="195" spans="1:30" ht="12.75">
      <c r="A195" s="21" t="s">
        <v>189</v>
      </c>
      <c r="B195" s="34"/>
      <c r="C195" s="26" t="s">
        <v>25</v>
      </c>
      <c r="D195" s="32"/>
      <c r="E195" s="32"/>
      <c r="F195" s="32"/>
      <c r="G195" s="32"/>
      <c r="H195" s="32"/>
      <c r="I195" s="32"/>
      <c r="J195" s="73"/>
      <c r="K195" s="74"/>
      <c r="L195" s="32"/>
      <c r="M195" s="32"/>
      <c r="N195" s="27"/>
      <c r="O195" s="40">
        <v>21</v>
      </c>
      <c r="P195" s="22">
        <v>14</v>
      </c>
      <c r="Q195" s="24">
        <f>O195+P195</f>
        <v>35</v>
      </c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</row>
    <row r="196" spans="1:30" ht="12.75">
      <c r="A196" s="21" t="s">
        <v>190</v>
      </c>
      <c r="B196" s="22">
        <v>2</v>
      </c>
      <c r="C196" s="22">
        <v>1</v>
      </c>
      <c r="D196" s="22">
        <v>1</v>
      </c>
      <c r="E196" s="22">
        <v>2</v>
      </c>
      <c r="F196" s="22">
        <v>3</v>
      </c>
      <c r="G196" s="22">
        <v>2</v>
      </c>
      <c r="H196" s="22">
        <v>4</v>
      </c>
      <c r="I196" s="34">
        <v>3</v>
      </c>
      <c r="J196" s="73"/>
      <c r="K196" s="74"/>
      <c r="L196" s="33">
        <f aca="true" t="shared" si="31" ref="L196:M209">B196+D196+F196+H196+J196</f>
        <v>10</v>
      </c>
      <c r="M196" s="22">
        <f t="shared" si="31"/>
        <v>8</v>
      </c>
      <c r="N196" s="24">
        <f aca="true" t="shared" si="32" ref="N196:N205">L196+M196</f>
        <v>18</v>
      </c>
      <c r="O196" s="89"/>
      <c r="P196" s="32" t="s">
        <v>183</v>
      </c>
      <c r="Q196" s="27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</row>
    <row r="197" spans="1:30" ht="12.75">
      <c r="A197" s="21" t="s">
        <v>191</v>
      </c>
      <c r="B197" s="22">
        <v>22</v>
      </c>
      <c r="C197" s="22">
        <v>23</v>
      </c>
      <c r="D197" s="22">
        <v>4</v>
      </c>
      <c r="E197" s="22">
        <v>5</v>
      </c>
      <c r="F197" s="22"/>
      <c r="G197" s="22"/>
      <c r="H197" s="22"/>
      <c r="I197" s="34"/>
      <c r="J197" s="73"/>
      <c r="K197" s="74"/>
      <c r="L197" s="33">
        <f t="shared" si="31"/>
        <v>26</v>
      </c>
      <c r="M197" s="22">
        <f t="shared" si="31"/>
        <v>28</v>
      </c>
      <c r="N197" s="24">
        <f t="shared" si="32"/>
        <v>54</v>
      </c>
      <c r="O197" s="25"/>
      <c r="P197" s="26" t="s">
        <v>19</v>
      </c>
      <c r="Q197" s="27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</row>
    <row r="198" spans="1:30" ht="12.75">
      <c r="A198" s="21" t="s">
        <v>192</v>
      </c>
      <c r="B198" s="22">
        <v>2</v>
      </c>
      <c r="C198" s="22"/>
      <c r="D198" s="22">
        <v>1</v>
      </c>
      <c r="E198" s="22"/>
      <c r="F198" s="22">
        <v>2</v>
      </c>
      <c r="G198" s="22"/>
      <c r="H198" s="22"/>
      <c r="I198" s="34"/>
      <c r="J198" s="73"/>
      <c r="K198" s="74"/>
      <c r="L198" s="33">
        <f t="shared" si="31"/>
        <v>5</v>
      </c>
      <c r="M198" s="22">
        <f t="shared" si="31"/>
        <v>0</v>
      </c>
      <c r="N198" s="24">
        <f t="shared" si="32"/>
        <v>5</v>
      </c>
      <c r="O198" s="25"/>
      <c r="P198" s="26" t="s">
        <v>19</v>
      </c>
      <c r="Q198" s="27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</row>
    <row r="199" spans="1:30" ht="12.75">
      <c r="A199" s="21" t="s">
        <v>193</v>
      </c>
      <c r="B199" s="22">
        <v>17</v>
      </c>
      <c r="C199" s="22">
        <v>5</v>
      </c>
      <c r="D199" s="22">
        <v>29</v>
      </c>
      <c r="E199" s="22">
        <v>10</v>
      </c>
      <c r="F199" s="22">
        <v>26</v>
      </c>
      <c r="G199" s="22">
        <v>13</v>
      </c>
      <c r="H199" s="22">
        <v>75</v>
      </c>
      <c r="I199" s="34">
        <v>25</v>
      </c>
      <c r="J199" s="73"/>
      <c r="K199" s="74"/>
      <c r="L199" s="33">
        <f t="shared" si="31"/>
        <v>147</v>
      </c>
      <c r="M199" s="22">
        <f t="shared" si="31"/>
        <v>53</v>
      </c>
      <c r="N199" s="24">
        <f t="shared" si="32"/>
        <v>200</v>
      </c>
      <c r="O199" s="40">
        <v>27</v>
      </c>
      <c r="P199" s="22">
        <v>13</v>
      </c>
      <c r="Q199" s="24">
        <f>O199+P199</f>
        <v>40</v>
      </c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</row>
    <row r="200" spans="1:30" ht="12.75">
      <c r="A200" s="21" t="s">
        <v>194</v>
      </c>
      <c r="B200" s="22"/>
      <c r="C200" s="22"/>
      <c r="D200" s="22"/>
      <c r="E200" s="22"/>
      <c r="F200" s="22"/>
      <c r="G200" s="22"/>
      <c r="H200" s="22">
        <v>1</v>
      </c>
      <c r="I200" s="34">
        <v>1</v>
      </c>
      <c r="J200" s="73"/>
      <c r="K200" s="74"/>
      <c r="L200" s="33">
        <f t="shared" si="31"/>
        <v>1</v>
      </c>
      <c r="M200" s="22">
        <f t="shared" si="31"/>
        <v>1</v>
      </c>
      <c r="N200" s="24">
        <f t="shared" si="32"/>
        <v>2</v>
      </c>
      <c r="O200" s="25"/>
      <c r="P200" s="26" t="s">
        <v>19</v>
      </c>
      <c r="Q200" s="27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</row>
    <row r="201" spans="1:30" ht="12.75">
      <c r="A201" s="21" t="s">
        <v>195</v>
      </c>
      <c r="B201" s="22"/>
      <c r="C201" s="22">
        <v>1</v>
      </c>
      <c r="D201" s="22">
        <v>7</v>
      </c>
      <c r="E201" s="22">
        <v>6</v>
      </c>
      <c r="F201" s="22">
        <v>22</v>
      </c>
      <c r="G201" s="22">
        <v>61</v>
      </c>
      <c r="H201" s="22">
        <v>38</v>
      </c>
      <c r="I201" s="34">
        <v>83</v>
      </c>
      <c r="J201" s="73"/>
      <c r="K201" s="74"/>
      <c r="L201" s="33">
        <f t="shared" si="31"/>
        <v>67</v>
      </c>
      <c r="M201" s="22">
        <f t="shared" si="31"/>
        <v>151</v>
      </c>
      <c r="N201" s="24">
        <f t="shared" si="32"/>
        <v>218</v>
      </c>
      <c r="O201" s="40">
        <v>10</v>
      </c>
      <c r="P201" s="22">
        <v>14</v>
      </c>
      <c r="Q201" s="24">
        <f>O201+P201</f>
        <v>24</v>
      </c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</row>
    <row r="202" spans="1:30" ht="12.75">
      <c r="A202" s="21" t="s">
        <v>196</v>
      </c>
      <c r="B202" s="22"/>
      <c r="C202" s="22"/>
      <c r="D202" s="22"/>
      <c r="E202" s="22"/>
      <c r="F202" s="22">
        <v>8</v>
      </c>
      <c r="G202" s="22">
        <v>13</v>
      </c>
      <c r="H202" s="22">
        <v>56</v>
      </c>
      <c r="I202" s="34">
        <v>65</v>
      </c>
      <c r="J202" s="73"/>
      <c r="K202" s="74"/>
      <c r="L202" s="33">
        <f t="shared" si="31"/>
        <v>64</v>
      </c>
      <c r="M202" s="22">
        <f t="shared" si="31"/>
        <v>78</v>
      </c>
      <c r="N202" s="24">
        <f t="shared" si="32"/>
        <v>142</v>
      </c>
      <c r="O202" s="25"/>
      <c r="P202" s="26" t="s">
        <v>19</v>
      </c>
      <c r="Q202" s="27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</row>
    <row r="203" spans="1:30" ht="12.75">
      <c r="A203" s="21" t="s">
        <v>197</v>
      </c>
      <c r="B203" s="22"/>
      <c r="C203" s="22">
        <v>1</v>
      </c>
      <c r="D203" s="22"/>
      <c r="E203" s="22">
        <v>1</v>
      </c>
      <c r="F203" s="22">
        <v>2</v>
      </c>
      <c r="G203" s="22">
        <v>4</v>
      </c>
      <c r="H203" s="22">
        <v>1</v>
      </c>
      <c r="I203" s="34">
        <v>2</v>
      </c>
      <c r="J203" s="73"/>
      <c r="K203" s="74"/>
      <c r="L203" s="33">
        <f t="shared" si="31"/>
        <v>3</v>
      </c>
      <c r="M203" s="22">
        <f t="shared" si="31"/>
        <v>8</v>
      </c>
      <c r="N203" s="24">
        <f t="shared" si="32"/>
        <v>11</v>
      </c>
      <c r="O203" s="25"/>
      <c r="P203" s="26" t="s">
        <v>19</v>
      </c>
      <c r="Q203" s="27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</row>
    <row r="204" spans="1:30" ht="12.75">
      <c r="A204" s="21" t="s">
        <v>198</v>
      </c>
      <c r="B204" s="22">
        <v>7</v>
      </c>
      <c r="C204" s="22">
        <v>8</v>
      </c>
      <c r="D204" s="22">
        <v>10</v>
      </c>
      <c r="E204" s="22">
        <v>7</v>
      </c>
      <c r="F204" s="22">
        <v>13</v>
      </c>
      <c r="G204" s="22">
        <v>13</v>
      </c>
      <c r="H204" s="22">
        <v>35</v>
      </c>
      <c r="I204" s="34">
        <v>19</v>
      </c>
      <c r="J204" s="73"/>
      <c r="K204" s="74"/>
      <c r="L204" s="33">
        <f t="shared" si="31"/>
        <v>65</v>
      </c>
      <c r="M204" s="22">
        <f t="shared" si="31"/>
        <v>47</v>
      </c>
      <c r="N204" s="24">
        <f t="shared" si="32"/>
        <v>112</v>
      </c>
      <c r="O204" s="40">
        <v>43</v>
      </c>
      <c r="P204" s="22">
        <v>15</v>
      </c>
      <c r="Q204" s="24">
        <f>O204+P204</f>
        <v>58</v>
      </c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</row>
    <row r="205" spans="1:30" ht="12.75">
      <c r="A205" s="21" t="s">
        <v>199</v>
      </c>
      <c r="B205" s="22">
        <v>16</v>
      </c>
      <c r="C205" s="22">
        <v>13</v>
      </c>
      <c r="D205" s="22">
        <v>10</v>
      </c>
      <c r="E205" s="22">
        <v>10</v>
      </c>
      <c r="F205" s="22">
        <v>18</v>
      </c>
      <c r="G205" s="22">
        <v>13</v>
      </c>
      <c r="H205" s="22">
        <v>22</v>
      </c>
      <c r="I205" s="34">
        <v>5</v>
      </c>
      <c r="J205" s="73"/>
      <c r="K205" s="74"/>
      <c r="L205" s="33">
        <f t="shared" si="31"/>
        <v>66</v>
      </c>
      <c r="M205" s="22">
        <f t="shared" si="31"/>
        <v>41</v>
      </c>
      <c r="N205" s="24">
        <f t="shared" si="32"/>
        <v>107</v>
      </c>
      <c r="O205" s="89"/>
      <c r="P205" s="32" t="s">
        <v>183</v>
      </c>
      <c r="Q205" s="27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</row>
    <row r="206" spans="1:30" ht="12.75">
      <c r="A206" s="21" t="s">
        <v>200</v>
      </c>
      <c r="B206" s="22">
        <v>3</v>
      </c>
      <c r="C206" s="22">
        <v>13</v>
      </c>
      <c r="D206" s="22">
        <v>6</v>
      </c>
      <c r="E206" s="22">
        <v>3</v>
      </c>
      <c r="F206" s="22">
        <v>4</v>
      </c>
      <c r="G206" s="22">
        <v>8</v>
      </c>
      <c r="H206" s="22">
        <v>17</v>
      </c>
      <c r="I206" s="34">
        <v>23</v>
      </c>
      <c r="J206" s="73"/>
      <c r="K206" s="74"/>
      <c r="L206" s="33">
        <f t="shared" si="31"/>
        <v>30</v>
      </c>
      <c r="M206" s="22">
        <f t="shared" si="31"/>
        <v>47</v>
      </c>
      <c r="N206" s="24">
        <f>L206+M206</f>
        <v>77</v>
      </c>
      <c r="O206" s="25"/>
      <c r="P206" s="26" t="s">
        <v>19</v>
      </c>
      <c r="Q206" s="27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</row>
    <row r="207" spans="1:30" ht="12.75">
      <c r="A207" s="21" t="s">
        <v>201</v>
      </c>
      <c r="B207" s="22"/>
      <c r="C207" s="22"/>
      <c r="D207" s="22">
        <v>1</v>
      </c>
      <c r="E207" s="22">
        <v>2</v>
      </c>
      <c r="F207" s="22"/>
      <c r="G207" s="22">
        <v>4</v>
      </c>
      <c r="H207" s="22">
        <v>3</v>
      </c>
      <c r="I207" s="34">
        <v>9</v>
      </c>
      <c r="J207" s="73"/>
      <c r="K207" s="74"/>
      <c r="L207" s="33">
        <f t="shared" si="31"/>
        <v>4</v>
      </c>
      <c r="M207" s="22">
        <f t="shared" si="31"/>
        <v>15</v>
      </c>
      <c r="N207" s="24">
        <f>L207+M207</f>
        <v>19</v>
      </c>
      <c r="O207" s="25"/>
      <c r="P207" s="26" t="s">
        <v>19</v>
      </c>
      <c r="Q207" s="27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</row>
    <row r="208" spans="1:30" ht="12.75">
      <c r="A208" s="21" t="s">
        <v>202</v>
      </c>
      <c r="B208" s="22">
        <v>2</v>
      </c>
      <c r="C208" s="22">
        <v>10</v>
      </c>
      <c r="D208" s="22">
        <v>4</v>
      </c>
      <c r="E208" s="22">
        <v>6</v>
      </c>
      <c r="F208" s="22">
        <v>6</v>
      </c>
      <c r="G208" s="22">
        <v>10</v>
      </c>
      <c r="H208" s="22">
        <v>7</v>
      </c>
      <c r="I208" s="34">
        <v>14</v>
      </c>
      <c r="J208" s="73"/>
      <c r="K208" s="74"/>
      <c r="L208" s="33">
        <f t="shared" si="31"/>
        <v>19</v>
      </c>
      <c r="M208" s="22">
        <f t="shared" si="31"/>
        <v>40</v>
      </c>
      <c r="N208" s="24">
        <f>L208+M208</f>
        <v>59</v>
      </c>
      <c r="O208" s="25"/>
      <c r="P208" s="26" t="s">
        <v>19</v>
      </c>
      <c r="Q208" s="27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</row>
    <row r="209" spans="1:30" ht="13.5" thickBot="1">
      <c r="A209" s="76" t="s">
        <v>203</v>
      </c>
      <c r="B209" s="62">
        <v>3</v>
      </c>
      <c r="C209" s="62"/>
      <c r="D209" s="62">
        <v>11</v>
      </c>
      <c r="E209" s="62">
        <v>1</v>
      </c>
      <c r="F209" s="62">
        <v>10</v>
      </c>
      <c r="G209" s="62">
        <v>4</v>
      </c>
      <c r="H209" s="62">
        <v>7</v>
      </c>
      <c r="I209" s="59">
        <v>2</v>
      </c>
      <c r="J209" s="77"/>
      <c r="K209" s="78"/>
      <c r="L209" s="58">
        <f t="shared" si="31"/>
        <v>31</v>
      </c>
      <c r="M209" s="62">
        <f t="shared" si="31"/>
        <v>7</v>
      </c>
      <c r="N209" s="63">
        <f>L209+M209</f>
        <v>38</v>
      </c>
      <c r="O209" s="133"/>
      <c r="P209" s="57" t="s">
        <v>19</v>
      </c>
      <c r="Q209" s="60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</row>
    <row r="210" spans="1:30" ht="12.75">
      <c r="A210" s="113" t="s">
        <v>208</v>
      </c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11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</row>
    <row r="211" spans="1:30" ht="12.75">
      <c r="A211" s="4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</row>
    <row r="212" spans="1:30" ht="12.75">
      <c r="A212" s="4"/>
      <c r="B212" s="3"/>
      <c r="C212" s="3"/>
      <c r="D212" s="3"/>
      <c r="E212" s="3"/>
      <c r="F212" s="3"/>
      <c r="G212" s="3"/>
      <c r="H212" s="72"/>
      <c r="I212" s="72" t="s">
        <v>292</v>
      </c>
      <c r="J212" s="3"/>
      <c r="K212" s="3"/>
      <c r="L212" s="3"/>
      <c r="M212" s="3"/>
      <c r="N212" s="3"/>
      <c r="O212" s="3"/>
      <c r="P212" s="3"/>
      <c r="Q212" s="3" t="s">
        <v>209</v>
      </c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</row>
    <row r="213" spans="1:30" ht="13.5" thickBot="1">
      <c r="A213" s="4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155" t="s">
        <v>293</v>
      </c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</row>
    <row r="214" spans="1:30" ht="12.75">
      <c r="A214" s="6" t="s">
        <v>164</v>
      </c>
      <c r="B214" s="160" t="s">
        <v>7</v>
      </c>
      <c r="C214" s="160"/>
      <c r="D214" s="160" t="s">
        <v>8</v>
      </c>
      <c r="E214" s="160"/>
      <c r="F214" s="160" t="s">
        <v>9</v>
      </c>
      <c r="G214" s="160"/>
      <c r="H214" s="160" t="s">
        <v>10</v>
      </c>
      <c r="I214" s="160"/>
      <c r="J214" s="160" t="s">
        <v>11</v>
      </c>
      <c r="K214" s="160"/>
      <c r="L214" s="160" t="s">
        <v>12</v>
      </c>
      <c r="M214" s="160"/>
      <c r="N214" s="159"/>
      <c r="O214" s="158" t="s">
        <v>13</v>
      </c>
      <c r="P214" s="160"/>
      <c r="Q214" s="159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</row>
    <row r="215" spans="1:30" ht="13.5" thickBot="1">
      <c r="A215" s="7" t="s">
        <v>210</v>
      </c>
      <c r="B215" s="8" t="s">
        <v>15</v>
      </c>
      <c r="C215" s="8" t="s">
        <v>16</v>
      </c>
      <c r="D215" s="8" t="s">
        <v>15</v>
      </c>
      <c r="E215" s="8" t="s">
        <v>16</v>
      </c>
      <c r="F215" s="8" t="s">
        <v>15</v>
      </c>
      <c r="G215" s="8" t="s">
        <v>16</v>
      </c>
      <c r="H215" s="8" t="s">
        <v>15</v>
      </c>
      <c r="I215" s="8" t="s">
        <v>16</v>
      </c>
      <c r="J215" s="9" t="s">
        <v>15</v>
      </c>
      <c r="K215" s="9" t="s">
        <v>16</v>
      </c>
      <c r="L215" s="8" t="s">
        <v>15</v>
      </c>
      <c r="M215" s="8" t="s">
        <v>16</v>
      </c>
      <c r="N215" s="10" t="s">
        <v>17</v>
      </c>
      <c r="O215" s="11" t="s">
        <v>15</v>
      </c>
      <c r="P215" s="8" t="s">
        <v>16</v>
      </c>
      <c r="Q215" s="10" t="s">
        <v>17</v>
      </c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</row>
    <row r="216" spans="1:30" ht="12.75">
      <c r="A216" s="28" t="s">
        <v>204</v>
      </c>
      <c r="B216" s="29">
        <v>9</v>
      </c>
      <c r="C216" s="29">
        <v>3</v>
      </c>
      <c r="D216" s="29">
        <v>9</v>
      </c>
      <c r="E216" s="29">
        <v>2</v>
      </c>
      <c r="F216" s="29">
        <v>7</v>
      </c>
      <c r="G216" s="29">
        <v>3</v>
      </c>
      <c r="H216" s="29">
        <v>23</v>
      </c>
      <c r="I216" s="44">
        <v>10</v>
      </c>
      <c r="J216" s="73"/>
      <c r="K216" s="74"/>
      <c r="L216" s="43">
        <f>B216+D216+F216+H216+J216</f>
        <v>48</v>
      </c>
      <c r="M216" s="29">
        <f>C216+E216+G216+I216+K216</f>
        <v>18</v>
      </c>
      <c r="N216" s="30">
        <f>L216+M216</f>
        <v>66</v>
      </c>
      <c r="O216" s="89" t="s">
        <v>205</v>
      </c>
      <c r="P216" s="32"/>
      <c r="Q216" s="27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</row>
    <row r="217" spans="1:30" ht="12.75">
      <c r="A217" s="31" t="s">
        <v>206</v>
      </c>
      <c r="B217" s="32"/>
      <c r="C217" s="26" t="s">
        <v>25</v>
      </c>
      <c r="D217" s="32"/>
      <c r="E217" s="32"/>
      <c r="F217" s="32"/>
      <c r="G217" s="32"/>
      <c r="H217" s="32"/>
      <c r="I217" s="32"/>
      <c r="J217" s="73"/>
      <c r="K217" s="74"/>
      <c r="L217" s="32"/>
      <c r="M217" s="32"/>
      <c r="N217" s="27"/>
      <c r="O217" s="40">
        <f>65+7</f>
        <v>72</v>
      </c>
      <c r="P217" s="22">
        <v>11</v>
      </c>
      <c r="Q217" s="24">
        <f>O217+P217</f>
        <v>83</v>
      </c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</row>
    <row r="218" spans="1:30" ht="12.75">
      <c r="A218" s="64" t="s">
        <v>207</v>
      </c>
      <c r="B218" s="36">
        <v>21</v>
      </c>
      <c r="C218" s="36">
        <v>23</v>
      </c>
      <c r="D218" s="36">
        <v>42</v>
      </c>
      <c r="E218" s="36">
        <v>29</v>
      </c>
      <c r="F218" s="36">
        <v>61</v>
      </c>
      <c r="G218" s="36">
        <v>43</v>
      </c>
      <c r="H218" s="36">
        <v>69</v>
      </c>
      <c r="I218" s="65">
        <v>38</v>
      </c>
      <c r="J218" s="73"/>
      <c r="K218" s="74"/>
      <c r="L218" s="75">
        <f>B218+D218+F218+H218+J218</f>
        <v>193</v>
      </c>
      <c r="M218" s="36">
        <f>C218+E218+G218+I218+K218</f>
        <v>133</v>
      </c>
      <c r="N218" s="37">
        <f>L218+M218</f>
        <v>326</v>
      </c>
      <c r="O218" s="40">
        <v>29</v>
      </c>
      <c r="P218" s="22">
        <v>30</v>
      </c>
      <c r="Q218" s="24">
        <f>O218+P218</f>
        <v>59</v>
      </c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</row>
    <row r="219" spans="1:30" ht="12.75">
      <c r="A219" s="64" t="s">
        <v>211</v>
      </c>
      <c r="B219" s="36">
        <v>9</v>
      </c>
      <c r="C219" s="36">
        <v>24</v>
      </c>
      <c r="D219" s="36">
        <v>14</v>
      </c>
      <c r="E219" s="36">
        <v>48</v>
      </c>
      <c r="F219" s="36">
        <v>22</v>
      </c>
      <c r="G219" s="36">
        <v>27</v>
      </c>
      <c r="H219" s="36">
        <v>7</v>
      </c>
      <c r="I219" s="65">
        <v>5</v>
      </c>
      <c r="J219" s="73"/>
      <c r="K219" s="74"/>
      <c r="L219" s="75">
        <f aca="true" t="shared" si="33" ref="L219:M236">B219+D219+F219+H219+J219</f>
        <v>52</v>
      </c>
      <c r="M219" s="36">
        <f t="shared" si="33"/>
        <v>104</v>
      </c>
      <c r="N219" s="65">
        <f aca="true" t="shared" si="34" ref="N219:N236">L219+M219</f>
        <v>156</v>
      </c>
      <c r="O219" s="102"/>
      <c r="P219" s="103" t="s">
        <v>19</v>
      </c>
      <c r="Q219" s="10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</row>
    <row r="220" spans="1:30" ht="12.75">
      <c r="A220" s="21" t="s">
        <v>212</v>
      </c>
      <c r="B220" s="22">
        <v>4</v>
      </c>
      <c r="C220" s="22">
        <v>3</v>
      </c>
      <c r="D220" s="22">
        <v>1</v>
      </c>
      <c r="E220" s="22">
        <v>4</v>
      </c>
      <c r="F220" s="22">
        <v>1</v>
      </c>
      <c r="G220" s="22">
        <v>2</v>
      </c>
      <c r="H220" s="22"/>
      <c r="I220" s="34">
        <v>3</v>
      </c>
      <c r="J220" s="73"/>
      <c r="K220" s="74"/>
      <c r="L220" s="33">
        <f t="shared" si="33"/>
        <v>6</v>
      </c>
      <c r="M220" s="22">
        <f t="shared" si="33"/>
        <v>12</v>
      </c>
      <c r="N220" s="34">
        <f t="shared" si="34"/>
        <v>18</v>
      </c>
      <c r="O220" s="102"/>
      <c r="P220" s="103" t="s">
        <v>19</v>
      </c>
      <c r="Q220" s="10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</row>
    <row r="221" spans="1:30" ht="12.75">
      <c r="A221" s="21" t="s">
        <v>213</v>
      </c>
      <c r="B221" s="22">
        <v>72</v>
      </c>
      <c r="C221" s="22">
        <v>2</v>
      </c>
      <c r="D221" s="22">
        <v>51</v>
      </c>
      <c r="E221" s="22"/>
      <c r="F221" s="22">
        <v>20</v>
      </c>
      <c r="G221" s="22">
        <v>4</v>
      </c>
      <c r="H221" s="22">
        <v>12</v>
      </c>
      <c r="I221" s="34">
        <v>1</v>
      </c>
      <c r="J221" s="73"/>
      <c r="K221" s="74"/>
      <c r="L221" s="33">
        <f>B221+D221+F221+H221+J221</f>
        <v>155</v>
      </c>
      <c r="M221" s="22">
        <f>C221+E221+G221+I221+K221</f>
        <v>7</v>
      </c>
      <c r="N221" s="34">
        <f>L221+M221</f>
        <v>162</v>
      </c>
      <c r="O221" s="102"/>
      <c r="P221" s="103" t="s">
        <v>19</v>
      </c>
      <c r="Q221" s="10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</row>
    <row r="222" spans="1:30" ht="12.75">
      <c r="A222" s="21" t="s">
        <v>214</v>
      </c>
      <c r="B222" s="22">
        <v>31</v>
      </c>
      <c r="C222" s="22">
        <v>41</v>
      </c>
      <c r="D222" s="22">
        <v>39</v>
      </c>
      <c r="E222" s="22">
        <v>79</v>
      </c>
      <c r="F222" s="22">
        <v>33</v>
      </c>
      <c r="G222" s="22">
        <v>43</v>
      </c>
      <c r="H222" s="22">
        <v>21</v>
      </c>
      <c r="I222" s="34">
        <v>9</v>
      </c>
      <c r="J222" s="73"/>
      <c r="K222" s="74"/>
      <c r="L222" s="33">
        <f t="shared" si="33"/>
        <v>124</v>
      </c>
      <c r="M222" s="22">
        <f t="shared" si="33"/>
        <v>172</v>
      </c>
      <c r="N222" s="34">
        <f t="shared" si="34"/>
        <v>296</v>
      </c>
      <c r="O222" s="102"/>
      <c r="P222" s="103" t="s">
        <v>19</v>
      </c>
      <c r="Q222" s="10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</row>
    <row r="223" spans="1:30" ht="12.75">
      <c r="A223" s="21" t="s">
        <v>215</v>
      </c>
      <c r="B223" s="22">
        <v>7</v>
      </c>
      <c r="C223" s="22">
        <v>12</v>
      </c>
      <c r="D223" s="22">
        <v>6</v>
      </c>
      <c r="E223" s="22">
        <v>6</v>
      </c>
      <c r="F223" s="22">
        <v>2</v>
      </c>
      <c r="G223" s="22">
        <v>3</v>
      </c>
      <c r="H223" s="22">
        <v>5</v>
      </c>
      <c r="I223" s="34">
        <v>2</v>
      </c>
      <c r="J223" s="73"/>
      <c r="K223" s="74"/>
      <c r="L223" s="33">
        <f t="shared" si="33"/>
        <v>20</v>
      </c>
      <c r="M223" s="22">
        <f t="shared" si="33"/>
        <v>23</v>
      </c>
      <c r="N223" s="34">
        <f t="shared" si="34"/>
        <v>43</v>
      </c>
      <c r="O223" s="102"/>
      <c r="P223" s="103" t="s">
        <v>19</v>
      </c>
      <c r="Q223" s="10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</row>
    <row r="224" spans="1:30" ht="12.75">
      <c r="A224" s="21" t="s">
        <v>216</v>
      </c>
      <c r="B224" s="22">
        <v>5</v>
      </c>
      <c r="C224" s="22">
        <v>4</v>
      </c>
      <c r="D224" s="22"/>
      <c r="E224" s="22">
        <v>1</v>
      </c>
      <c r="F224" s="22">
        <v>2</v>
      </c>
      <c r="G224" s="22"/>
      <c r="H224" s="22"/>
      <c r="I224" s="34"/>
      <c r="J224" s="73"/>
      <c r="K224" s="74"/>
      <c r="L224" s="33">
        <f t="shared" si="33"/>
        <v>7</v>
      </c>
      <c r="M224" s="22">
        <f t="shared" si="33"/>
        <v>5</v>
      </c>
      <c r="N224" s="34">
        <f t="shared" si="34"/>
        <v>12</v>
      </c>
      <c r="O224" s="102"/>
      <c r="P224" s="103" t="s">
        <v>19</v>
      </c>
      <c r="Q224" s="10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</row>
    <row r="225" spans="1:30" ht="12.75">
      <c r="A225" s="21" t="s">
        <v>217</v>
      </c>
      <c r="B225" s="22">
        <v>8</v>
      </c>
      <c r="C225" s="22">
        <v>16</v>
      </c>
      <c r="D225" s="22">
        <v>10</v>
      </c>
      <c r="E225" s="22">
        <v>19</v>
      </c>
      <c r="F225" s="22">
        <v>6</v>
      </c>
      <c r="G225" s="22">
        <v>2</v>
      </c>
      <c r="H225" s="22"/>
      <c r="I225" s="34">
        <v>3</v>
      </c>
      <c r="J225" s="73"/>
      <c r="K225" s="74"/>
      <c r="L225" s="33">
        <f t="shared" si="33"/>
        <v>24</v>
      </c>
      <c r="M225" s="22">
        <f t="shared" si="33"/>
        <v>40</v>
      </c>
      <c r="N225" s="34">
        <f t="shared" si="34"/>
        <v>64</v>
      </c>
      <c r="O225" s="102"/>
      <c r="P225" s="103" t="s">
        <v>19</v>
      </c>
      <c r="Q225" s="10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</row>
    <row r="226" spans="1:30" ht="12.75">
      <c r="A226" s="21" t="s">
        <v>218</v>
      </c>
      <c r="B226" s="22">
        <v>31</v>
      </c>
      <c r="C226" s="22">
        <v>65</v>
      </c>
      <c r="D226" s="22">
        <v>41</v>
      </c>
      <c r="E226" s="22">
        <v>105</v>
      </c>
      <c r="F226" s="22">
        <v>61</v>
      </c>
      <c r="G226" s="22">
        <v>136</v>
      </c>
      <c r="H226" s="22">
        <v>73</v>
      </c>
      <c r="I226" s="34">
        <v>165</v>
      </c>
      <c r="J226" s="73"/>
      <c r="K226" s="74"/>
      <c r="L226" s="33">
        <f t="shared" si="33"/>
        <v>206</v>
      </c>
      <c r="M226" s="22">
        <f t="shared" si="33"/>
        <v>471</v>
      </c>
      <c r="N226" s="34">
        <f t="shared" si="34"/>
        <v>677</v>
      </c>
      <c r="O226" s="40">
        <v>20</v>
      </c>
      <c r="P226" s="22">
        <v>36</v>
      </c>
      <c r="Q226" s="24">
        <f>O226+P226</f>
        <v>56</v>
      </c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</row>
    <row r="227" spans="1:30" ht="12.75">
      <c r="A227" s="21" t="s">
        <v>219</v>
      </c>
      <c r="B227" s="22">
        <v>1</v>
      </c>
      <c r="C227" s="22"/>
      <c r="D227" s="22">
        <v>4</v>
      </c>
      <c r="E227" s="22">
        <v>1</v>
      </c>
      <c r="F227" s="22">
        <v>3</v>
      </c>
      <c r="G227" s="22">
        <v>2</v>
      </c>
      <c r="H227" s="22">
        <v>2</v>
      </c>
      <c r="I227" s="34">
        <v>4</v>
      </c>
      <c r="J227" s="73"/>
      <c r="K227" s="74"/>
      <c r="L227" s="33">
        <f t="shared" si="33"/>
        <v>10</v>
      </c>
      <c r="M227" s="22">
        <f t="shared" si="33"/>
        <v>7</v>
      </c>
      <c r="N227" s="34">
        <f t="shared" si="34"/>
        <v>17</v>
      </c>
      <c r="O227" s="102"/>
      <c r="P227" s="103" t="s">
        <v>19</v>
      </c>
      <c r="Q227" s="10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</row>
    <row r="228" spans="1:30" ht="12.75">
      <c r="A228" s="21" t="s">
        <v>220</v>
      </c>
      <c r="B228" s="22"/>
      <c r="C228" s="22"/>
      <c r="D228" s="22"/>
      <c r="E228" s="22"/>
      <c r="F228" s="22"/>
      <c r="G228" s="22"/>
      <c r="H228" s="22"/>
      <c r="I228" s="34"/>
      <c r="J228" s="73"/>
      <c r="K228" s="74"/>
      <c r="L228" s="33">
        <f t="shared" si="33"/>
        <v>0</v>
      </c>
      <c r="M228" s="22">
        <f t="shared" si="33"/>
        <v>0</v>
      </c>
      <c r="N228" s="34">
        <f t="shared" si="34"/>
        <v>0</v>
      </c>
      <c r="O228" s="102"/>
      <c r="P228" s="103" t="s">
        <v>19</v>
      </c>
      <c r="Q228" s="10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</row>
    <row r="229" spans="1:30" ht="12.75">
      <c r="A229" s="21" t="s">
        <v>221</v>
      </c>
      <c r="B229" s="22"/>
      <c r="C229" s="22"/>
      <c r="D229" s="22"/>
      <c r="E229" s="22"/>
      <c r="F229" s="22">
        <v>1</v>
      </c>
      <c r="G229" s="22">
        <v>2</v>
      </c>
      <c r="H229" s="22">
        <v>1</v>
      </c>
      <c r="I229" s="34">
        <v>2</v>
      </c>
      <c r="J229" s="73"/>
      <c r="K229" s="74"/>
      <c r="L229" s="33">
        <f>B229+D229+F229+H229+J229</f>
        <v>2</v>
      </c>
      <c r="M229" s="22">
        <f>C229+E229+G229+I229+K229</f>
        <v>4</v>
      </c>
      <c r="N229" s="34">
        <f>L229+M229</f>
        <v>6</v>
      </c>
      <c r="O229" s="102"/>
      <c r="P229" s="103" t="s">
        <v>19</v>
      </c>
      <c r="Q229" s="10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</row>
    <row r="230" spans="1:30" ht="12.75">
      <c r="A230" s="21" t="s">
        <v>222</v>
      </c>
      <c r="B230" s="22">
        <v>15</v>
      </c>
      <c r="C230" s="22">
        <v>13</v>
      </c>
      <c r="D230" s="22">
        <v>13</v>
      </c>
      <c r="E230" s="22">
        <v>22</v>
      </c>
      <c r="F230" s="22">
        <v>46</v>
      </c>
      <c r="G230" s="22">
        <v>55</v>
      </c>
      <c r="H230" s="22">
        <v>52</v>
      </c>
      <c r="I230" s="34">
        <v>63</v>
      </c>
      <c r="J230" s="73"/>
      <c r="K230" s="74"/>
      <c r="L230" s="33">
        <f t="shared" si="33"/>
        <v>126</v>
      </c>
      <c r="M230" s="22">
        <f t="shared" si="33"/>
        <v>153</v>
      </c>
      <c r="N230" s="34">
        <f t="shared" si="34"/>
        <v>279</v>
      </c>
      <c r="O230" s="40">
        <v>18</v>
      </c>
      <c r="P230" s="22">
        <v>16</v>
      </c>
      <c r="Q230" s="24">
        <f>O230+P230</f>
        <v>34</v>
      </c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</row>
    <row r="231" spans="1:30" ht="12.75">
      <c r="A231" s="21" t="s">
        <v>223</v>
      </c>
      <c r="B231" s="22"/>
      <c r="C231" s="22">
        <v>9</v>
      </c>
      <c r="D231" s="22">
        <v>3</v>
      </c>
      <c r="E231" s="22">
        <v>12</v>
      </c>
      <c r="F231" s="22">
        <v>3</v>
      </c>
      <c r="G231" s="22">
        <v>20</v>
      </c>
      <c r="H231" s="22">
        <v>5</v>
      </c>
      <c r="I231" s="34">
        <v>17</v>
      </c>
      <c r="J231" s="73"/>
      <c r="K231" s="74"/>
      <c r="L231" s="33">
        <f t="shared" si="33"/>
        <v>11</v>
      </c>
      <c r="M231" s="22">
        <f t="shared" si="33"/>
        <v>58</v>
      </c>
      <c r="N231" s="34">
        <f t="shared" si="34"/>
        <v>69</v>
      </c>
      <c r="O231" s="102"/>
      <c r="P231" s="103" t="s">
        <v>19</v>
      </c>
      <c r="Q231" s="10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</row>
    <row r="232" spans="1:30" ht="12.75">
      <c r="A232" s="21" t="s">
        <v>224</v>
      </c>
      <c r="B232" s="22"/>
      <c r="C232" s="22"/>
      <c r="D232" s="22"/>
      <c r="E232" s="22">
        <v>1</v>
      </c>
      <c r="F232" s="22">
        <v>1</v>
      </c>
      <c r="G232" s="22">
        <v>3</v>
      </c>
      <c r="H232" s="22">
        <v>6</v>
      </c>
      <c r="I232" s="34">
        <v>5</v>
      </c>
      <c r="J232" s="73"/>
      <c r="K232" s="74"/>
      <c r="L232" s="33">
        <f t="shared" si="33"/>
        <v>7</v>
      </c>
      <c r="M232" s="22">
        <f t="shared" si="33"/>
        <v>9</v>
      </c>
      <c r="N232" s="34">
        <f t="shared" si="34"/>
        <v>16</v>
      </c>
      <c r="O232" s="102"/>
      <c r="P232" s="103" t="s">
        <v>19</v>
      </c>
      <c r="Q232" s="10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</row>
    <row r="233" spans="1:30" ht="12.75">
      <c r="A233" s="21" t="s">
        <v>225</v>
      </c>
      <c r="B233" s="22">
        <v>5</v>
      </c>
      <c r="C233" s="22"/>
      <c r="D233" s="22">
        <v>2</v>
      </c>
      <c r="E233" s="22">
        <v>3</v>
      </c>
      <c r="F233" s="22">
        <v>1</v>
      </c>
      <c r="G233" s="22">
        <v>2</v>
      </c>
      <c r="H233" s="22">
        <v>3</v>
      </c>
      <c r="I233" s="34">
        <v>6</v>
      </c>
      <c r="J233" s="73"/>
      <c r="K233" s="74"/>
      <c r="L233" s="33">
        <f t="shared" si="33"/>
        <v>11</v>
      </c>
      <c r="M233" s="22">
        <f t="shared" si="33"/>
        <v>11</v>
      </c>
      <c r="N233" s="34">
        <f t="shared" si="34"/>
        <v>22</v>
      </c>
      <c r="O233" s="40">
        <v>51</v>
      </c>
      <c r="P233" s="22">
        <v>71</v>
      </c>
      <c r="Q233" s="24">
        <f>O233+P233</f>
        <v>122</v>
      </c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</row>
    <row r="234" spans="1:30" ht="12.75">
      <c r="A234" s="21" t="s">
        <v>226</v>
      </c>
      <c r="B234" s="22"/>
      <c r="C234" s="22"/>
      <c r="D234" s="22">
        <v>1</v>
      </c>
      <c r="E234" s="22">
        <v>1</v>
      </c>
      <c r="F234" s="22">
        <v>2</v>
      </c>
      <c r="G234" s="22">
        <v>5</v>
      </c>
      <c r="H234" s="22">
        <v>7</v>
      </c>
      <c r="I234" s="34">
        <v>1</v>
      </c>
      <c r="J234" s="73"/>
      <c r="K234" s="74"/>
      <c r="L234" s="33">
        <f t="shared" si="33"/>
        <v>10</v>
      </c>
      <c r="M234" s="22">
        <f t="shared" si="33"/>
        <v>7</v>
      </c>
      <c r="N234" s="34">
        <f t="shared" si="34"/>
        <v>17</v>
      </c>
      <c r="O234" s="102"/>
      <c r="P234" s="103" t="s">
        <v>19</v>
      </c>
      <c r="Q234" s="10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</row>
    <row r="235" spans="1:30" ht="12.75">
      <c r="A235" s="21" t="s">
        <v>227</v>
      </c>
      <c r="B235" s="22"/>
      <c r="C235" s="22"/>
      <c r="D235" s="22"/>
      <c r="E235" s="22">
        <v>3</v>
      </c>
      <c r="F235" s="22"/>
      <c r="G235" s="22">
        <v>2</v>
      </c>
      <c r="H235" s="22"/>
      <c r="I235" s="34">
        <v>3</v>
      </c>
      <c r="J235" s="73"/>
      <c r="K235" s="74"/>
      <c r="L235" s="33">
        <f t="shared" si="33"/>
        <v>0</v>
      </c>
      <c r="M235" s="22">
        <f t="shared" si="33"/>
        <v>8</v>
      </c>
      <c r="N235" s="34">
        <f t="shared" si="34"/>
        <v>8</v>
      </c>
      <c r="O235" s="102"/>
      <c r="P235" s="103" t="s">
        <v>19</v>
      </c>
      <c r="Q235" s="10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</row>
    <row r="236" spans="1:30" ht="12.75">
      <c r="A236" s="21" t="s">
        <v>228</v>
      </c>
      <c r="B236" s="22">
        <v>2</v>
      </c>
      <c r="C236" s="22">
        <v>3</v>
      </c>
      <c r="D236" s="22">
        <v>4</v>
      </c>
      <c r="E236" s="22">
        <v>6</v>
      </c>
      <c r="F236" s="22">
        <v>7</v>
      </c>
      <c r="G236" s="22">
        <v>17</v>
      </c>
      <c r="H236" s="22">
        <v>7</v>
      </c>
      <c r="I236" s="34">
        <v>13</v>
      </c>
      <c r="J236" s="73"/>
      <c r="K236" s="74"/>
      <c r="L236" s="33">
        <f t="shared" si="33"/>
        <v>20</v>
      </c>
      <c r="M236" s="22">
        <f t="shared" si="33"/>
        <v>39</v>
      </c>
      <c r="N236" s="24">
        <f t="shared" si="34"/>
        <v>59</v>
      </c>
      <c r="O236" s="115" t="s">
        <v>49</v>
      </c>
      <c r="P236" s="23"/>
      <c r="Q236" s="10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</row>
    <row r="237" spans="1:30" ht="13.5" thickBot="1">
      <c r="A237" s="116" t="s">
        <v>60</v>
      </c>
      <c r="B237" s="23"/>
      <c r="C237" s="103" t="s">
        <v>229</v>
      </c>
      <c r="D237" s="23"/>
      <c r="E237" s="23"/>
      <c r="F237" s="23"/>
      <c r="G237" s="23"/>
      <c r="H237" s="23"/>
      <c r="I237" s="23"/>
      <c r="J237" s="77"/>
      <c r="K237" s="78"/>
      <c r="L237" s="23"/>
      <c r="M237" s="23"/>
      <c r="N237" s="23"/>
      <c r="O237" s="61">
        <v>2</v>
      </c>
      <c r="P237" s="62"/>
      <c r="Q237" s="63">
        <f>O237+P237</f>
        <v>2</v>
      </c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</row>
    <row r="238" spans="1:30" ht="12.75">
      <c r="A238" s="12" t="s">
        <v>62</v>
      </c>
      <c r="B238" s="110">
        <f aca="true" t="shared" si="35" ref="B238:M238">SUM(B172:B237)</f>
        <v>524</v>
      </c>
      <c r="C238" s="110">
        <f t="shared" si="35"/>
        <v>550</v>
      </c>
      <c r="D238" s="110">
        <f t="shared" si="35"/>
        <v>537</v>
      </c>
      <c r="E238" s="110">
        <f t="shared" si="35"/>
        <v>587</v>
      </c>
      <c r="F238" s="110">
        <f t="shared" si="35"/>
        <v>643</v>
      </c>
      <c r="G238" s="110">
        <f t="shared" si="35"/>
        <v>784</v>
      </c>
      <c r="H238" s="110">
        <f t="shared" si="35"/>
        <v>921</v>
      </c>
      <c r="I238" s="110">
        <f t="shared" si="35"/>
        <v>972</v>
      </c>
      <c r="J238" s="110">
        <f t="shared" si="35"/>
        <v>104</v>
      </c>
      <c r="K238" s="110">
        <f t="shared" si="35"/>
        <v>126</v>
      </c>
      <c r="L238" s="110">
        <f t="shared" si="35"/>
        <v>2729</v>
      </c>
      <c r="M238" s="110">
        <f t="shared" si="35"/>
        <v>3019</v>
      </c>
      <c r="N238" s="13"/>
      <c r="O238" s="79">
        <f>SUM(O172:O237)</f>
        <v>681</v>
      </c>
      <c r="P238" s="16">
        <f>SUM(P172:P237)</f>
        <v>488</v>
      </c>
      <c r="Q238" s="17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</row>
    <row r="239" spans="1:30" ht="13.5" thickBot="1">
      <c r="A239" s="55" t="s">
        <v>230</v>
      </c>
      <c r="B239" s="67"/>
      <c r="C239" s="88">
        <f>B238+C238</f>
        <v>1074</v>
      </c>
      <c r="D239" s="67"/>
      <c r="E239" s="88">
        <f>D238+E238</f>
        <v>1124</v>
      </c>
      <c r="F239" s="67"/>
      <c r="G239" s="88">
        <f>F238+G238</f>
        <v>1427</v>
      </c>
      <c r="H239" s="67"/>
      <c r="I239" s="88">
        <f>H238+I238</f>
        <v>1893</v>
      </c>
      <c r="J239" s="67"/>
      <c r="K239" s="88">
        <f>J238+K238</f>
        <v>230</v>
      </c>
      <c r="L239" s="67"/>
      <c r="M239" s="88">
        <f>L238+M238</f>
        <v>5748</v>
      </c>
      <c r="N239" s="67">
        <f>SUM(N172:N236)</f>
        <v>5748</v>
      </c>
      <c r="O239" s="117"/>
      <c r="P239" s="68">
        <f>O238+P238</f>
        <v>1169</v>
      </c>
      <c r="Q239" s="118">
        <f>SUM(Q172:Q237)</f>
        <v>1169</v>
      </c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</row>
    <row r="240" spans="1:30" ht="12.75">
      <c r="A240" s="4"/>
      <c r="B240" s="72"/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</row>
    <row r="241" spans="1:30" ht="12.75">
      <c r="A241" s="1" t="s">
        <v>64</v>
      </c>
      <c r="B241" s="3"/>
      <c r="C241" s="3"/>
      <c r="D241" s="3"/>
      <c r="E241" s="3"/>
      <c r="F241" s="136"/>
      <c r="G241" s="136"/>
      <c r="H241" s="72"/>
      <c r="I241" s="72" t="s">
        <v>292</v>
      </c>
      <c r="J241" s="3"/>
      <c r="K241" s="3"/>
      <c r="L241" s="3"/>
      <c r="M241" s="3"/>
      <c r="N241" s="3"/>
      <c r="O241" s="3"/>
      <c r="P241" s="3"/>
      <c r="Q241" s="3" t="s">
        <v>250</v>
      </c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</row>
    <row r="242" spans="1:30" ht="12.75">
      <c r="A242" s="1" t="s">
        <v>5</v>
      </c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155" t="s">
        <v>293</v>
      </c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</row>
    <row r="243" spans="1:30" ht="12.75">
      <c r="A243" s="1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</row>
    <row r="244" spans="1:30" ht="13.5" thickBot="1">
      <c r="A244" s="1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</row>
    <row r="245" spans="1:30" ht="12.75">
      <c r="A245" s="6" t="s">
        <v>231</v>
      </c>
      <c r="B245" s="119"/>
      <c r="C245" s="119"/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99"/>
      <c r="O245" s="147" t="s">
        <v>13</v>
      </c>
      <c r="P245" s="137"/>
      <c r="Q245" s="146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</row>
    <row r="246" spans="1:30" ht="13.5" thickBot="1">
      <c r="A246" s="7" t="s">
        <v>232</v>
      </c>
      <c r="B246" s="94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120"/>
      <c r="O246" s="11" t="s">
        <v>15</v>
      </c>
      <c r="P246" s="8" t="s">
        <v>16</v>
      </c>
      <c r="Q246" s="10" t="s">
        <v>17</v>
      </c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</row>
    <row r="247" spans="1:30" ht="12.75">
      <c r="A247" s="121" t="s">
        <v>233</v>
      </c>
      <c r="B247" s="14"/>
      <c r="C247" s="19" t="s">
        <v>25</v>
      </c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20"/>
      <c r="O247" s="79">
        <f>241+55</f>
        <v>296</v>
      </c>
      <c r="P247" s="16">
        <f>140+18</f>
        <v>158</v>
      </c>
      <c r="Q247" s="17">
        <f>O247+P247</f>
        <v>454</v>
      </c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</row>
    <row r="248" spans="1:30" ht="12.75">
      <c r="A248" s="91" t="s">
        <v>285</v>
      </c>
      <c r="B248" s="83"/>
      <c r="C248" s="122" t="s">
        <v>25</v>
      </c>
      <c r="D248" s="83"/>
      <c r="E248" s="83"/>
      <c r="F248" s="83"/>
      <c r="G248" s="83"/>
      <c r="H248" s="83"/>
      <c r="I248" s="83"/>
      <c r="J248" s="83"/>
      <c r="K248" s="83"/>
      <c r="L248" s="83"/>
      <c r="M248" s="83"/>
      <c r="N248" s="85"/>
      <c r="O248" s="35">
        <v>2</v>
      </c>
      <c r="P248" s="36"/>
      <c r="Q248" s="37">
        <f>O248+P248</f>
        <v>2</v>
      </c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</row>
    <row r="249" spans="1:30" ht="12.75">
      <c r="A249" s="95" t="s">
        <v>234</v>
      </c>
      <c r="B249" s="23"/>
      <c r="C249" s="122" t="s">
        <v>25</v>
      </c>
      <c r="D249" s="123"/>
      <c r="E249" s="23"/>
      <c r="F249" s="23"/>
      <c r="G249" s="23"/>
      <c r="H249" s="23"/>
      <c r="I249" s="23"/>
      <c r="J249" s="23"/>
      <c r="K249" s="23"/>
      <c r="L249" s="23"/>
      <c r="M249" s="23"/>
      <c r="N249" s="104"/>
      <c r="O249" s="35">
        <v>6</v>
      </c>
      <c r="P249" s="53">
        <v>1</v>
      </c>
      <c r="Q249" s="37">
        <f>O249+P249</f>
        <v>7</v>
      </c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</row>
    <row r="250" spans="1:30" ht="12.75">
      <c r="A250" s="41" t="s">
        <v>280</v>
      </c>
      <c r="B250" s="42"/>
      <c r="C250" s="149" t="s">
        <v>288</v>
      </c>
      <c r="D250" s="150"/>
      <c r="E250" s="151"/>
      <c r="F250" s="151"/>
      <c r="G250" s="151"/>
      <c r="H250" s="151"/>
      <c r="I250" s="151"/>
      <c r="J250" s="151"/>
      <c r="K250" s="151"/>
      <c r="L250" s="151"/>
      <c r="M250" s="151"/>
      <c r="N250" s="45"/>
      <c r="O250" s="40">
        <v>1</v>
      </c>
      <c r="P250" s="22">
        <v>2</v>
      </c>
      <c r="Q250" s="24">
        <f>O250+P250</f>
        <v>3</v>
      </c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</row>
    <row r="251" spans="1:30" ht="12.75">
      <c r="A251" s="124" t="s">
        <v>237</v>
      </c>
      <c r="B251" s="125"/>
      <c r="C251" s="149" t="s">
        <v>25</v>
      </c>
      <c r="D251" s="151"/>
      <c r="E251" s="125"/>
      <c r="F251" s="125"/>
      <c r="G251" s="125"/>
      <c r="H251" s="125"/>
      <c r="I251" s="125"/>
      <c r="J251" s="125"/>
      <c r="K251" s="125"/>
      <c r="L251" s="125"/>
      <c r="M251" s="125"/>
      <c r="N251" s="127"/>
      <c r="O251" s="40">
        <v>5</v>
      </c>
      <c r="P251" s="36">
        <v>10</v>
      </c>
      <c r="Q251" s="24">
        <f aca="true" t="shared" si="36" ref="Q251:Q261">O251+P251</f>
        <v>15</v>
      </c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</row>
    <row r="252" spans="1:30" ht="12.75">
      <c r="A252" s="21" t="s">
        <v>282</v>
      </c>
      <c r="B252" s="152"/>
      <c r="C252" s="122" t="s">
        <v>289</v>
      </c>
      <c r="E252" s="22"/>
      <c r="F252" s="22"/>
      <c r="G252" s="22"/>
      <c r="H252" s="34"/>
      <c r="I252" s="153"/>
      <c r="J252" s="153"/>
      <c r="K252" s="153"/>
      <c r="L252" s="153"/>
      <c r="M252" s="153"/>
      <c r="N252" s="154"/>
      <c r="O252" s="40"/>
      <c r="P252" s="87"/>
      <c r="Q252" s="24">
        <f>O252+P252</f>
        <v>0</v>
      </c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</row>
    <row r="253" spans="1:30" ht="12.75">
      <c r="A253" s="124" t="s">
        <v>286</v>
      </c>
      <c r="B253" s="125"/>
      <c r="C253" s="126" t="s">
        <v>25</v>
      </c>
      <c r="D253" s="125"/>
      <c r="E253" s="125"/>
      <c r="F253" s="125"/>
      <c r="G253" s="125"/>
      <c r="H253" s="125"/>
      <c r="I253" s="125"/>
      <c r="J253" s="125"/>
      <c r="K253" s="125"/>
      <c r="L253" s="125"/>
      <c r="M253" s="125"/>
      <c r="N253" s="127"/>
      <c r="O253" s="35">
        <v>7</v>
      </c>
      <c r="P253" s="36">
        <v>1</v>
      </c>
      <c r="Q253" s="24">
        <f t="shared" si="36"/>
        <v>8</v>
      </c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</row>
    <row r="254" spans="1:30" ht="12.75">
      <c r="A254" s="124" t="s">
        <v>238</v>
      </c>
      <c r="B254" s="125"/>
      <c r="C254" s="126" t="s">
        <v>239</v>
      </c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  <c r="N254" s="127"/>
      <c r="O254" s="40">
        <v>1</v>
      </c>
      <c r="P254" s="22">
        <v>1</v>
      </c>
      <c r="Q254" s="24">
        <f t="shared" si="36"/>
        <v>2</v>
      </c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</row>
    <row r="255" spans="1:30" ht="12.75">
      <c r="A255" s="129" t="s">
        <v>240</v>
      </c>
      <c r="B255" s="130"/>
      <c r="C255" s="131" t="s">
        <v>25</v>
      </c>
      <c r="D255" s="130"/>
      <c r="E255" s="130"/>
      <c r="F255" s="130"/>
      <c r="G255" s="130"/>
      <c r="H255" s="130"/>
      <c r="I255" s="130"/>
      <c r="J255" s="130"/>
      <c r="K255" s="130"/>
      <c r="L255" s="130"/>
      <c r="M255" s="130"/>
      <c r="N255" s="132"/>
      <c r="O255" s="40">
        <v>2</v>
      </c>
      <c r="P255" s="22">
        <v>13</v>
      </c>
      <c r="Q255" s="24">
        <f t="shared" si="36"/>
        <v>15</v>
      </c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</row>
    <row r="256" spans="1:30" ht="12.75">
      <c r="A256" s="31" t="s">
        <v>241</v>
      </c>
      <c r="B256" s="32"/>
      <c r="C256" s="26" t="s">
        <v>25</v>
      </c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27"/>
      <c r="O256" s="40">
        <v>11</v>
      </c>
      <c r="P256" s="22">
        <v>1</v>
      </c>
      <c r="Q256" s="24">
        <f>O256+P256</f>
        <v>12</v>
      </c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</row>
    <row r="257" spans="1:30" ht="12.75">
      <c r="A257" s="95" t="s">
        <v>242</v>
      </c>
      <c r="B257" s="23"/>
      <c r="C257" s="103" t="s">
        <v>25</v>
      </c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104"/>
      <c r="O257" s="40">
        <v>14</v>
      </c>
      <c r="P257" s="22">
        <v>39</v>
      </c>
      <c r="Q257" s="24">
        <f t="shared" si="36"/>
        <v>53</v>
      </c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</row>
    <row r="258" spans="1:30" ht="12.75">
      <c r="A258" s="124" t="s">
        <v>287</v>
      </c>
      <c r="B258" s="125"/>
      <c r="C258" s="126" t="s">
        <v>239</v>
      </c>
      <c r="D258" s="125"/>
      <c r="E258" s="125"/>
      <c r="F258" s="125"/>
      <c r="G258" s="125"/>
      <c r="H258" s="125"/>
      <c r="I258" s="125"/>
      <c r="J258" s="125"/>
      <c r="K258" s="125"/>
      <c r="L258" s="125"/>
      <c r="M258" s="125"/>
      <c r="N258" s="127"/>
      <c r="O258" s="40">
        <v>6</v>
      </c>
      <c r="P258" s="22">
        <v>6</v>
      </c>
      <c r="Q258" s="24">
        <f t="shared" si="36"/>
        <v>12</v>
      </c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</row>
    <row r="259" spans="1:30" ht="12.75">
      <c r="A259" s="124" t="s">
        <v>243</v>
      </c>
      <c r="B259" s="125"/>
      <c r="C259" s="126" t="s">
        <v>25</v>
      </c>
      <c r="D259" s="125"/>
      <c r="E259" s="125"/>
      <c r="F259" s="125"/>
      <c r="G259" s="125"/>
      <c r="H259" s="125"/>
      <c r="I259" s="125"/>
      <c r="J259" s="125"/>
      <c r="K259" s="125"/>
      <c r="L259" s="125"/>
      <c r="M259" s="125"/>
      <c r="N259" s="127"/>
      <c r="O259" s="40">
        <v>12</v>
      </c>
      <c r="P259" s="29">
        <v>9</v>
      </c>
      <c r="Q259" s="24">
        <f t="shared" si="36"/>
        <v>21</v>
      </c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</row>
    <row r="260" spans="1:30" ht="12.75">
      <c r="A260" s="124" t="s">
        <v>244</v>
      </c>
      <c r="B260" s="125"/>
      <c r="C260" s="126" t="s">
        <v>239</v>
      </c>
      <c r="D260" s="125"/>
      <c r="E260" s="125"/>
      <c r="F260" s="125"/>
      <c r="G260" s="125"/>
      <c r="H260" s="125"/>
      <c r="I260" s="125"/>
      <c r="J260" s="125"/>
      <c r="K260" s="125"/>
      <c r="L260" s="125"/>
      <c r="M260" s="125"/>
      <c r="N260" s="127"/>
      <c r="O260" s="40">
        <v>7</v>
      </c>
      <c r="P260" s="33">
        <v>1</v>
      </c>
      <c r="Q260" s="24">
        <f t="shared" si="36"/>
        <v>8</v>
      </c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</row>
    <row r="261" spans="1:30" ht="12.75">
      <c r="A261" s="124" t="s">
        <v>245</v>
      </c>
      <c r="B261" s="125"/>
      <c r="C261" s="126" t="s">
        <v>25</v>
      </c>
      <c r="D261" s="125"/>
      <c r="E261" s="125"/>
      <c r="F261" s="125"/>
      <c r="G261" s="125"/>
      <c r="H261" s="125"/>
      <c r="I261" s="125"/>
      <c r="J261" s="125"/>
      <c r="K261" s="125"/>
      <c r="L261" s="125"/>
      <c r="M261" s="125"/>
      <c r="N261" s="127"/>
      <c r="O261" s="40">
        <v>1</v>
      </c>
      <c r="P261" s="29">
        <v>2</v>
      </c>
      <c r="Q261" s="24">
        <f t="shared" si="36"/>
        <v>3</v>
      </c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</row>
    <row r="262" spans="1:30" ht="12.75">
      <c r="A262" s="124" t="s">
        <v>246</v>
      </c>
      <c r="B262" s="125"/>
      <c r="C262" s="126" t="s">
        <v>25</v>
      </c>
      <c r="D262" s="125"/>
      <c r="E262" s="125"/>
      <c r="F262" s="125"/>
      <c r="G262" s="125"/>
      <c r="H262" s="125"/>
      <c r="I262" s="125"/>
      <c r="J262" s="125"/>
      <c r="K262" s="125"/>
      <c r="L262" s="125"/>
      <c r="M262" s="125"/>
      <c r="N262" s="127"/>
      <c r="O262" s="40">
        <v>1</v>
      </c>
      <c r="P262" s="29">
        <v>2</v>
      </c>
      <c r="Q262" s="24">
        <f>O262+P262</f>
        <v>3</v>
      </c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</row>
    <row r="263" spans="1:30" ht="12.75">
      <c r="A263" s="129" t="s">
        <v>247</v>
      </c>
      <c r="B263" s="130"/>
      <c r="C263" s="131" t="s">
        <v>235</v>
      </c>
      <c r="D263" s="130"/>
      <c r="E263" s="130"/>
      <c r="F263" s="130"/>
      <c r="G263" s="130"/>
      <c r="H263" s="130"/>
      <c r="I263" s="130"/>
      <c r="J263" s="130"/>
      <c r="K263" s="130"/>
      <c r="L263" s="130"/>
      <c r="M263" s="130"/>
      <c r="N263" s="132"/>
      <c r="O263" s="25"/>
      <c r="P263" s="33"/>
      <c r="Q263" s="128" t="s">
        <v>236</v>
      </c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</row>
    <row r="264" spans="1:30" ht="13.5" thickBot="1">
      <c r="A264" s="7" t="s">
        <v>248</v>
      </c>
      <c r="B264" s="94"/>
      <c r="C264" s="82" t="s">
        <v>235</v>
      </c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120"/>
      <c r="O264" s="133"/>
      <c r="P264" s="58"/>
      <c r="Q264" s="134" t="s">
        <v>236</v>
      </c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</row>
    <row r="265" spans="1:30" ht="12.75">
      <c r="A265" s="121" t="s">
        <v>62</v>
      </c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20"/>
      <c r="O265" s="79">
        <f>SUM(O247:O264)</f>
        <v>372</v>
      </c>
      <c r="P265" s="16">
        <f>SUM(P247:P264)</f>
        <v>246</v>
      </c>
      <c r="Q265" s="17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</row>
    <row r="266" spans="1:30" ht="13.5" thickBot="1">
      <c r="A266" s="7" t="s">
        <v>249</v>
      </c>
      <c r="B266" s="94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120"/>
      <c r="O266" s="117"/>
      <c r="P266" s="135">
        <f>O265+P265</f>
        <v>618</v>
      </c>
      <c r="Q266" s="111">
        <f>SUM(Q247:Q264)</f>
        <v>618</v>
      </c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</row>
    <row r="267" spans="1:30" ht="12.75">
      <c r="A267" s="4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</row>
    <row r="268" spans="18:30" ht="12.75"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</row>
    <row r="269" spans="18:30" ht="12.75"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</row>
    <row r="270" spans="1:30" ht="13.5" thickBot="1">
      <c r="A270" s="4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</row>
    <row r="271" spans="1:30" ht="12.75">
      <c r="A271" s="6" t="s">
        <v>6</v>
      </c>
      <c r="B271" s="137" t="s">
        <v>251</v>
      </c>
      <c r="C271" s="137"/>
      <c r="D271" s="137" t="s">
        <v>252</v>
      </c>
      <c r="E271" s="137"/>
      <c r="F271" s="137" t="s">
        <v>253</v>
      </c>
      <c r="G271" s="137"/>
      <c r="H271" s="137" t="s">
        <v>254</v>
      </c>
      <c r="I271" s="137"/>
      <c r="J271" s="137" t="s">
        <v>11</v>
      </c>
      <c r="K271" s="137"/>
      <c r="L271" s="119"/>
      <c r="M271" s="137" t="s">
        <v>255</v>
      </c>
      <c r="N271" s="99"/>
      <c r="O271" s="147" t="s">
        <v>13</v>
      </c>
      <c r="P271" s="137"/>
      <c r="Q271" s="146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</row>
    <row r="272" spans="1:30" ht="13.5" thickBot="1">
      <c r="A272" s="7" t="s">
        <v>256</v>
      </c>
      <c r="B272" s="8" t="s">
        <v>15</v>
      </c>
      <c r="C272" s="8" t="s">
        <v>16</v>
      </c>
      <c r="D272" s="8" t="s">
        <v>15</v>
      </c>
      <c r="E272" s="8" t="s">
        <v>16</v>
      </c>
      <c r="F272" s="8" t="s">
        <v>15</v>
      </c>
      <c r="G272" s="8" t="s">
        <v>16</v>
      </c>
      <c r="H272" s="8" t="s">
        <v>15</v>
      </c>
      <c r="I272" s="8" t="s">
        <v>16</v>
      </c>
      <c r="J272" s="8" t="s">
        <v>15</v>
      </c>
      <c r="K272" s="8" t="s">
        <v>16</v>
      </c>
      <c r="L272" s="8" t="s">
        <v>15</v>
      </c>
      <c r="M272" s="8" t="s">
        <v>16</v>
      </c>
      <c r="N272" s="10" t="s">
        <v>17</v>
      </c>
      <c r="O272" s="11" t="s">
        <v>15</v>
      </c>
      <c r="P272" s="8" t="s">
        <v>16</v>
      </c>
      <c r="Q272" s="10" t="s">
        <v>17</v>
      </c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</row>
    <row r="273" spans="1:30" ht="12.75">
      <c r="A273" s="12" t="s">
        <v>257</v>
      </c>
      <c r="B273" s="13"/>
      <c r="C273" s="14"/>
      <c r="D273" s="14"/>
      <c r="E273" s="14"/>
      <c r="F273" s="14"/>
      <c r="G273" s="14"/>
      <c r="H273" s="14"/>
      <c r="I273" s="15"/>
      <c r="J273" s="16"/>
      <c r="K273" s="16"/>
      <c r="L273" s="16">
        <f>J273</f>
        <v>0</v>
      </c>
      <c r="M273" s="16">
        <f>K273</f>
        <v>0</v>
      </c>
      <c r="N273" s="13">
        <f>L273+M273</f>
        <v>0</v>
      </c>
      <c r="O273" s="18"/>
      <c r="P273" s="19" t="s">
        <v>19</v>
      </c>
      <c r="Q273" s="20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</row>
    <row r="274" spans="1:30" ht="12.75">
      <c r="A274" s="28" t="s">
        <v>258</v>
      </c>
      <c r="B274" s="29">
        <v>25</v>
      </c>
      <c r="C274" s="29">
        <v>80</v>
      </c>
      <c r="D274" s="29">
        <v>23</v>
      </c>
      <c r="E274" s="29">
        <v>79</v>
      </c>
      <c r="F274" s="29">
        <v>29</v>
      </c>
      <c r="G274" s="29">
        <v>65</v>
      </c>
      <c r="H274" s="29">
        <v>37</v>
      </c>
      <c r="I274" s="29">
        <v>65</v>
      </c>
      <c r="J274" s="29"/>
      <c r="K274" s="29"/>
      <c r="L274" s="29">
        <f>B274+D274+F274+H274</f>
        <v>114</v>
      </c>
      <c r="M274" s="29">
        <f>C274+E274+G274+I274</f>
        <v>289</v>
      </c>
      <c r="N274" s="44">
        <f>L274+M274</f>
        <v>403</v>
      </c>
      <c r="O274" s="25"/>
      <c r="P274" s="26" t="s">
        <v>19</v>
      </c>
      <c r="Q274" s="27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</row>
    <row r="275" spans="1:30" ht="12.75">
      <c r="A275" s="31" t="s">
        <v>259</v>
      </c>
      <c r="B275" s="32"/>
      <c r="C275" s="32"/>
      <c r="D275" s="26" t="s">
        <v>25</v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5">
        <v>16</v>
      </c>
      <c r="P275" s="138">
        <v>6</v>
      </c>
      <c r="Q275" s="37">
        <f>O275+P275</f>
        <v>22</v>
      </c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</row>
    <row r="276" spans="1:30" ht="12.75">
      <c r="A276" s="31" t="s">
        <v>260</v>
      </c>
      <c r="B276" s="32"/>
      <c r="C276" s="32"/>
      <c r="D276" s="26" t="s">
        <v>25</v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40"/>
      <c r="P276" s="22"/>
      <c r="Q276" s="24">
        <f>O276+P276</f>
        <v>0</v>
      </c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</row>
    <row r="277" spans="1:30" ht="12.75">
      <c r="A277" s="31" t="s">
        <v>261</v>
      </c>
      <c r="B277" s="32"/>
      <c r="C277" s="32"/>
      <c r="D277" s="26" t="s">
        <v>25</v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40">
        <v>5</v>
      </c>
      <c r="P277" s="22">
        <v>5</v>
      </c>
      <c r="Q277" s="24">
        <f>O277+P277</f>
        <v>10</v>
      </c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</row>
    <row r="278" spans="1:30" ht="12.75">
      <c r="A278" s="31" t="s">
        <v>262</v>
      </c>
      <c r="B278" s="32"/>
      <c r="C278" s="32"/>
      <c r="D278" s="26" t="s">
        <v>25</v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40">
        <v>26</v>
      </c>
      <c r="P278" s="22">
        <v>16</v>
      </c>
      <c r="Q278" s="24">
        <f>O278+P278</f>
        <v>42</v>
      </c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</row>
    <row r="279" spans="1:30" ht="13.5" thickBot="1">
      <c r="A279" s="55" t="s">
        <v>263</v>
      </c>
      <c r="B279" s="56"/>
      <c r="C279" s="56"/>
      <c r="D279" s="57" t="s">
        <v>25</v>
      </c>
      <c r="E279" s="56"/>
      <c r="F279" s="56"/>
      <c r="G279" s="56"/>
      <c r="H279" s="56"/>
      <c r="I279" s="56"/>
      <c r="J279" s="56"/>
      <c r="K279" s="56"/>
      <c r="L279" s="56"/>
      <c r="M279" s="56"/>
      <c r="N279" s="56"/>
      <c r="O279" s="61">
        <v>11</v>
      </c>
      <c r="P279" s="62">
        <v>7</v>
      </c>
      <c r="Q279" s="63">
        <f>O279+P279</f>
        <v>18</v>
      </c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</row>
    <row r="280" spans="1:30" ht="12.75">
      <c r="A280" s="121" t="s">
        <v>62</v>
      </c>
      <c r="B280" s="16">
        <f aca="true" t="shared" si="37" ref="B280:K280">SUM(B273:B279)</f>
        <v>25</v>
      </c>
      <c r="C280" s="16">
        <f t="shared" si="37"/>
        <v>80</v>
      </c>
      <c r="D280" s="16">
        <f t="shared" si="37"/>
        <v>23</v>
      </c>
      <c r="E280" s="16">
        <f t="shared" si="37"/>
        <v>79</v>
      </c>
      <c r="F280" s="16">
        <f t="shared" si="37"/>
        <v>29</v>
      </c>
      <c r="G280" s="16">
        <f t="shared" si="37"/>
        <v>65</v>
      </c>
      <c r="H280" s="16">
        <f t="shared" si="37"/>
        <v>37</v>
      </c>
      <c r="I280" s="16">
        <f t="shared" si="37"/>
        <v>65</v>
      </c>
      <c r="J280" s="16">
        <f t="shared" si="37"/>
        <v>0</v>
      </c>
      <c r="K280" s="16">
        <f t="shared" si="37"/>
        <v>0</v>
      </c>
      <c r="L280" s="16">
        <f>SUM(L273:L274)</f>
        <v>114</v>
      </c>
      <c r="M280" s="16">
        <f>SUM(M273:M274)</f>
        <v>289</v>
      </c>
      <c r="N280" s="17"/>
      <c r="O280" s="79">
        <f>SUM(O273:O279)</f>
        <v>58</v>
      </c>
      <c r="P280" s="16">
        <f>SUM(P273:P279)</f>
        <v>34</v>
      </c>
      <c r="Q280" s="17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</row>
    <row r="281" spans="1:30" ht="13.5" thickBot="1">
      <c r="A281" s="7" t="s">
        <v>264</v>
      </c>
      <c r="B281" s="80"/>
      <c r="C281" s="68">
        <f>B280+C280</f>
        <v>105</v>
      </c>
      <c r="D281" s="80"/>
      <c r="E281" s="68">
        <f>D280+E280</f>
        <v>102</v>
      </c>
      <c r="F281" s="80"/>
      <c r="G281" s="68">
        <f>F280+G280</f>
        <v>94</v>
      </c>
      <c r="H281" s="80"/>
      <c r="I281" s="68">
        <f>H280+I280</f>
        <v>102</v>
      </c>
      <c r="J281" s="80"/>
      <c r="K281" s="68">
        <f>J280+K280</f>
        <v>0</v>
      </c>
      <c r="L281" s="80"/>
      <c r="M281" s="68">
        <f>L280+M280</f>
        <v>403</v>
      </c>
      <c r="N281" s="71">
        <f>SUM(N273:N274)</f>
        <v>403</v>
      </c>
      <c r="O281" s="117"/>
      <c r="P281" s="8">
        <f>P280+O280</f>
        <v>92</v>
      </c>
      <c r="Q281" s="10">
        <f>SUM(Q273:Q279)</f>
        <v>92</v>
      </c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</row>
    <row r="282" spans="1:30" ht="12.75">
      <c r="A282" s="4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</row>
    <row r="283" spans="1:30" ht="12.75">
      <c r="A283" s="4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</row>
    <row r="284" spans="1:30" ht="12.75">
      <c r="A284" s="1" t="s">
        <v>64</v>
      </c>
      <c r="B284" s="3"/>
      <c r="C284" s="3"/>
      <c r="D284" s="3"/>
      <c r="E284" s="3"/>
      <c r="F284" s="136"/>
      <c r="G284" s="136"/>
      <c r="H284" s="72"/>
      <c r="I284" s="72" t="s">
        <v>292</v>
      </c>
      <c r="J284" s="3"/>
      <c r="K284" s="3"/>
      <c r="L284" s="3"/>
      <c r="M284" s="3"/>
      <c r="N284" s="3"/>
      <c r="O284" s="3"/>
      <c r="P284" s="3"/>
      <c r="Q284" s="3" t="s">
        <v>290</v>
      </c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</row>
    <row r="285" spans="1:30" ht="12.75">
      <c r="A285" s="1" t="s">
        <v>5</v>
      </c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155" t="s">
        <v>293</v>
      </c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</row>
    <row r="286" spans="1:30" ht="12.75">
      <c r="A286" s="1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</row>
    <row r="287" spans="1:30" ht="12.75">
      <c r="A287" s="1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</row>
    <row r="288" spans="1:30" ht="12.75">
      <c r="A288" s="1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</row>
    <row r="289" spans="1:30" ht="12.75">
      <c r="A289" s="4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72"/>
      <c r="M289" s="72"/>
      <c r="N289" s="3"/>
      <c r="O289" s="3"/>
      <c r="P289" s="3"/>
      <c r="Q289" s="3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</row>
    <row r="290" spans="1:30" ht="16.5" thickBot="1">
      <c r="A290" s="139" t="s">
        <v>265</v>
      </c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</row>
    <row r="291" spans="1:30" ht="12.75">
      <c r="A291" s="140"/>
      <c r="B291" s="160" t="s">
        <v>7</v>
      </c>
      <c r="C291" s="160"/>
      <c r="D291" s="160" t="s">
        <v>8</v>
      </c>
      <c r="E291" s="160"/>
      <c r="F291" s="160" t="s">
        <v>9</v>
      </c>
      <c r="G291" s="160"/>
      <c r="H291" s="160" t="s">
        <v>10</v>
      </c>
      <c r="I291" s="160"/>
      <c r="J291" s="160" t="s">
        <v>11</v>
      </c>
      <c r="K291" s="159"/>
      <c r="L291" s="158" t="s">
        <v>12</v>
      </c>
      <c r="M291" s="159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</row>
    <row r="292" spans="1:30" ht="13.5" thickBot="1">
      <c r="A292" s="7"/>
      <c r="B292" s="8" t="s">
        <v>15</v>
      </c>
      <c r="C292" s="8" t="s">
        <v>16</v>
      </c>
      <c r="D292" s="8" t="s">
        <v>15</v>
      </c>
      <c r="E292" s="8" t="s">
        <v>16</v>
      </c>
      <c r="F292" s="8" t="s">
        <v>15</v>
      </c>
      <c r="G292" s="8" t="s">
        <v>16</v>
      </c>
      <c r="H292" s="8" t="s">
        <v>15</v>
      </c>
      <c r="I292" s="8" t="s">
        <v>16</v>
      </c>
      <c r="J292" s="8" t="s">
        <v>15</v>
      </c>
      <c r="K292" s="8" t="s">
        <v>16</v>
      </c>
      <c r="L292" s="11" t="s">
        <v>15</v>
      </c>
      <c r="M292" s="10" t="s">
        <v>16</v>
      </c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</row>
    <row r="293" spans="1:30" ht="12.75">
      <c r="A293" s="12" t="s">
        <v>266</v>
      </c>
      <c r="B293" s="16">
        <f aca="true" t="shared" si="38" ref="B293:K293">+B45+B66+B88+B108+B136+B163+B238</f>
        <v>2006</v>
      </c>
      <c r="C293" s="16">
        <f t="shared" si="38"/>
        <v>1490</v>
      </c>
      <c r="D293" s="16">
        <f t="shared" si="38"/>
        <v>2391</v>
      </c>
      <c r="E293" s="16">
        <f t="shared" si="38"/>
        <v>1813</v>
      </c>
      <c r="F293" s="16">
        <f t="shared" si="38"/>
        <v>2833</v>
      </c>
      <c r="G293" s="16">
        <f t="shared" si="38"/>
        <v>2269</v>
      </c>
      <c r="H293" s="16">
        <f t="shared" si="38"/>
        <v>3983</v>
      </c>
      <c r="I293" s="16">
        <f t="shared" si="38"/>
        <v>3212</v>
      </c>
      <c r="J293" s="16">
        <f t="shared" si="38"/>
        <v>167</v>
      </c>
      <c r="K293" s="13">
        <f t="shared" si="38"/>
        <v>197</v>
      </c>
      <c r="L293" s="79">
        <f>+B293+D293+F293+H293+J293</f>
        <v>11380</v>
      </c>
      <c r="M293" s="17">
        <f>+C293+E293+G293+I293+K293</f>
        <v>8981</v>
      </c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</row>
    <row r="294" spans="1:30" ht="13.5" thickBot="1">
      <c r="A294" s="7" t="s">
        <v>267</v>
      </c>
      <c r="B294" s="80"/>
      <c r="C294" s="68">
        <f>B293+C293</f>
        <v>3496</v>
      </c>
      <c r="D294" s="80"/>
      <c r="E294" s="68">
        <f>D293+E293</f>
        <v>4204</v>
      </c>
      <c r="F294" s="80"/>
      <c r="G294" s="68">
        <f>F293+G293</f>
        <v>5102</v>
      </c>
      <c r="H294" s="80"/>
      <c r="I294" s="68">
        <f>H293+I293</f>
        <v>7195</v>
      </c>
      <c r="J294" s="80"/>
      <c r="K294" s="57">
        <f>J293+K293</f>
        <v>364</v>
      </c>
      <c r="L294" s="81"/>
      <c r="M294" s="134">
        <f>L293+M293</f>
        <v>20361</v>
      </c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</row>
    <row r="295" spans="1:30" ht="12.75">
      <c r="A295" s="4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4"/>
      <c r="O295" s="4"/>
      <c r="P295" s="4"/>
      <c r="Q295" s="3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</row>
    <row r="296" spans="1:30" ht="12.75">
      <c r="A296" s="4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4"/>
      <c r="O296" s="4"/>
      <c r="P296" s="4"/>
      <c r="Q296" s="3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</row>
    <row r="297" spans="1:30" ht="16.5" thickBot="1">
      <c r="A297" s="139" t="s">
        <v>268</v>
      </c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</row>
    <row r="298" spans="1:30" ht="12.75">
      <c r="A298" s="6"/>
      <c r="B298" s="160" t="s">
        <v>251</v>
      </c>
      <c r="C298" s="160"/>
      <c r="D298" s="160" t="s">
        <v>252</v>
      </c>
      <c r="E298" s="160"/>
      <c r="F298" s="160" t="s">
        <v>253</v>
      </c>
      <c r="G298" s="160"/>
      <c r="H298" s="160" t="s">
        <v>254</v>
      </c>
      <c r="I298" s="160"/>
      <c r="J298" s="160" t="s">
        <v>11</v>
      </c>
      <c r="K298" s="159"/>
      <c r="L298" s="158" t="s">
        <v>255</v>
      </c>
      <c r="M298" s="159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</row>
    <row r="299" spans="1:30" ht="13.5" thickBot="1">
      <c r="A299" s="7"/>
      <c r="B299" s="8" t="s">
        <v>15</v>
      </c>
      <c r="C299" s="8" t="s">
        <v>16</v>
      </c>
      <c r="D299" s="8" t="s">
        <v>15</v>
      </c>
      <c r="E299" s="8" t="s">
        <v>16</v>
      </c>
      <c r="F299" s="8" t="s">
        <v>15</v>
      </c>
      <c r="G299" s="8" t="s">
        <v>16</v>
      </c>
      <c r="H299" s="8" t="s">
        <v>15</v>
      </c>
      <c r="I299" s="8" t="s">
        <v>16</v>
      </c>
      <c r="J299" s="8" t="s">
        <v>15</v>
      </c>
      <c r="K299" s="8" t="s">
        <v>16</v>
      </c>
      <c r="L299" s="11" t="s">
        <v>15</v>
      </c>
      <c r="M299" s="10" t="s">
        <v>16</v>
      </c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</row>
    <row r="300" spans="1:30" ht="12.75">
      <c r="A300" s="12" t="s">
        <v>266</v>
      </c>
      <c r="B300" s="16">
        <f>+B280</f>
        <v>25</v>
      </c>
      <c r="C300" s="16">
        <f aca="true" t="shared" si="39" ref="C300:K300">+C280</f>
        <v>80</v>
      </c>
      <c r="D300" s="16">
        <f t="shared" si="39"/>
        <v>23</v>
      </c>
      <c r="E300" s="16">
        <f t="shared" si="39"/>
        <v>79</v>
      </c>
      <c r="F300" s="16">
        <f t="shared" si="39"/>
        <v>29</v>
      </c>
      <c r="G300" s="16">
        <f t="shared" si="39"/>
        <v>65</v>
      </c>
      <c r="H300" s="16">
        <f t="shared" si="39"/>
        <v>37</v>
      </c>
      <c r="I300" s="16">
        <f t="shared" si="39"/>
        <v>65</v>
      </c>
      <c r="J300" s="16">
        <f t="shared" si="39"/>
        <v>0</v>
      </c>
      <c r="K300" s="13">
        <f t="shared" si="39"/>
        <v>0</v>
      </c>
      <c r="L300" s="79">
        <f>+B300+D300+F300+H300+J300</f>
        <v>114</v>
      </c>
      <c r="M300" s="17">
        <f>+C300+E300+G300+I300+K300</f>
        <v>289</v>
      </c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</row>
    <row r="301" spans="1:30" ht="13.5" thickBot="1">
      <c r="A301" s="7" t="s">
        <v>267</v>
      </c>
      <c r="B301" s="80"/>
      <c r="C301" s="68">
        <f>B300+C300</f>
        <v>105</v>
      </c>
      <c r="D301" s="80"/>
      <c r="E301" s="68">
        <f>D300+E300</f>
        <v>102</v>
      </c>
      <c r="F301" s="80"/>
      <c r="G301" s="68">
        <f>F300+G300</f>
        <v>94</v>
      </c>
      <c r="H301" s="80"/>
      <c r="I301" s="68">
        <f>H300+I300</f>
        <v>102</v>
      </c>
      <c r="J301" s="80"/>
      <c r="K301" s="57">
        <f>J300+K300</f>
        <v>0</v>
      </c>
      <c r="L301" s="81"/>
      <c r="M301" s="134">
        <f>L300+M300</f>
        <v>403</v>
      </c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</row>
    <row r="302" spans="1:30" ht="12.75">
      <c r="A302" s="4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</row>
    <row r="303" spans="1:30" ht="12.75">
      <c r="A303" s="4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</row>
    <row r="304" spans="1:30" ht="16.5" thickBot="1">
      <c r="A304" s="139" t="s">
        <v>269</v>
      </c>
      <c r="B304" s="9"/>
      <c r="C304" s="9"/>
      <c r="D304" s="4"/>
      <c r="E304" s="9"/>
      <c r="F304" s="4"/>
      <c r="G304" s="4"/>
      <c r="H304" s="4"/>
      <c r="I304" s="4"/>
      <c r="J304" s="141" t="s">
        <v>270</v>
      </c>
      <c r="K304" s="4"/>
      <c r="L304" s="4"/>
      <c r="M304" s="9"/>
      <c r="N304" s="9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</row>
    <row r="305" spans="1:30" ht="15.75">
      <c r="A305" s="6"/>
      <c r="B305" s="158" t="s">
        <v>13</v>
      </c>
      <c r="C305" s="159"/>
      <c r="D305" s="4"/>
      <c r="E305" s="9"/>
      <c r="F305" s="4"/>
      <c r="G305" s="4"/>
      <c r="H305" s="4"/>
      <c r="I305" s="9"/>
      <c r="J305" s="9"/>
      <c r="K305" s="9"/>
      <c r="L305" s="9"/>
      <c r="M305" s="9"/>
      <c r="N305" s="9"/>
      <c r="O305" s="142"/>
      <c r="P305" s="142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</row>
    <row r="306" spans="1:30" ht="16.5" thickBot="1">
      <c r="A306" s="7"/>
      <c r="B306" s="11" t="s">
        <v>15</v>
      </c>
      <c r="C306" s="10" t="s">
        <v>16</v>
      </c>
      <c r="D306" s="4"/>
      <c r="E306" s="9"/>
      <c r="F306" s="4"/>
      <c r="G306" s="4"/>
      <c r="H306" s="4"/>
      <c r="I306" s="9"/>
      <c r="J306" s="9"/>
      <c r="K306" s="9"/>
      <c r="L306" s="9"/>
      <c r="M306" s="9"/>
      <c r="N306" s="9"/>
      <c r="O306" s="143"/>
      <c r="P306" s="143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</row>
    <row r="307" spans="1:30" ht="15.75">
      <c r="A307" s="121" t="s">
        <v>266</v>
      </c>
      <c r="B307" s="79">
        <f>+O45+O66+O88+O108+O136+O163+O238+O265+O280</f>
        <v>2722</v>
      </c>
      <c r="C307" s="17">
        <f>+P45+P66+P88+P108+P136+P163+P238+P265+P280</f>
        <v>1796</v>
      </c>
      <c r="D307" s="4"/>
      <c r="E307" s="9"/>
      <c r="F307" s="9"/>
      <c r="G307" s="9"/>
      <c r="H307" s="141" t="s">
        <v>271</v>
      </c>
      <c r="I307" s="141"/>
      <c r="J307" s="141" t="s">
        <v>272</v>
      </c>
      <c r="K307" s="141"/>
      <c r="L307" s="141" t="s">
        <v>273</v>
      </c>
      <c r="M307" s="141"/>
      <c r="N307" s="141"/>
      <c r="O307" s="141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</row>
    <row r="308" spans="1:30" ht="13.5" thickBot="1">
      <c r="A308" s="7" t="s">
        <v>274</v>
      </c>
      <c r="B308" s="81"/>
      <c r="C308" s="134">
        <f>B307+C307</f>
        <v>4518</v>
      </c>
      <c r="D308" s="4"/>
      <c r="E308" s="9"/>
      <c r="F308" s="9"/>
      <c r="G308" s="9"/>
      <c r="H308" s="144">
        <f>+L293+L300+B307</f>
        <v>14216</v>
      </c>
      <c r="I308" s="145"/>
      <c r="J308" s="144">
        <f>+M293+M300+C307</f>
        <v>11066</v>
      </c>
      <c r="K308" s="145"/>
      <c r="L308" s="144">
        <f>H308+J308</f>
        <v>25282</v>
      </c>
      <c r="M308" s="145"/>
      <c r="N308" s="145"/>
      <c r="O308" s="145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</row>
    <row r="309" spans="1:30" ht="12.75">
      <c r="A309" s="4"/>
      <c r="B309" s="3"/>
      <c r="C309" s="3"/>
      <c r="D309" s="9"/>
      <c r="E309" s="9"/>
      <c r="F309" s="9"/>
      <c r="G309" s="9"/>
      <c r="H309" s="4"/>
      <c r="I309" s="4"/>
      <c r="J309" s="4"/>
      <c r="K309" s="4"/>
      <c r="L309" s="4"/>
      <c r="M309" s="9"/>
      <c r="N309" s="9"/>
      <c r="O309" s="9"/>
      <c r="P309" s="9"/>
      <c r="Q309" s="9"/>
      <c r="R309" s="9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</row>
    <row r="310" spans="1:30" ht="12.75">
      <c r="A310" s="4" t="s">
        <v>275</v>
      </c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</row>
    <row r="311" spans="1:30" ht="12.75">
      <c r="A311" s="4" t="s">
        <v>276</v>
      </c>
      <c r="B311" s="3"/>
      <c r="C311" s="3"/>
      <c r="D311" s="4"/>
      <c r="E311" s="4"/>
      <c r="F311" s="4"/>
      <c r="G311" s="4"/>
      <c r="H311" s="4"/>
      <c r="I311" s="4"/>
      <c r="J311" s="4"/>
      <c r="K311" s="4"/>
      <c r="L311" s="4"/>
      <c r="M311" s="3"/>
      <c r="N311" s="3"/>
      <c r="O311" s="3"/>
      <c r="P311" s="3"/>
      <c r="Q311" s="3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</row>
    <row r="312" spans="1:30" ht="12.75">
      <c r="A312" s="4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</row>
    <row r="313" spans="1:30" ht="12.75">
      <c r="A313" s="4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</row>
    <row r="314" spans="1:30" ht="12.75">
      <c r="A314" s="4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</row>
    <row r="315" spans="1:30" ht="12.75">
      <c r="A315" s="4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</row>
    <row r="316" spans="1:30" ht="12.75">
      <c r="A316" s="4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</row>
    <row r="317" spans="1:30" ht="12.75">
      <c r="A317" s="4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</row>
    <row r="318" spans="1:30" ht="12.75">
      <c r="A318" s="4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</row>
    <row r="319" spans="1:30" ht="12.75">
      <c r="A319" s="4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</row>
    <row r="320" spans="1:30" ht="12.75">
      <c r="A320" s="4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</row>
    <row r="321" spans="1:30" ht="12.75">
      <c r="A321" s="4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</row>
    <row r="322" spans="1:30" ht="12.75">
      <c r="A322" s="4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</row>
    <row r="323" spans="1:30" ht="12.75">
      <c r="A323" s="4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</row>
    <row r="324" spans="1:30" ht="12.75">
      <c r="A324" s="4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</row>
    <row r="325" spans="1:30" ht="12.75">
      <c r="A325" s="4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</row>
    <row r="326" spans="1:30" ht="12.75">
      <c r="A326" s="4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</row>
    <row r="327" spans="1:30" ht="12.75">
      <c r="A327" s="4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</row>
    <row r="328" spans="1:30" ht="12.75">
      <c r="A328" s="4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</row>
    <row r="329" spans="1:30" ht="12.75">
      <c r="A329" s="4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</row>
    <row r="330" spans="1:30" ht="12.75">
      <c r="A330" s="4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</row>
    <row r="331" spans="1:30" ht="12.75">
      <c r="A331" s="4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</row>
    <row r="332" spans="1:30" ht="12.75">
      <c r="A332" s="4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</row>
    <row r="333" spans="1:30" ht="12.75">
      <c r="A333" s="4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</row>
    <row r="334" spans="1:30" ht="12.75">
      <c r="A334" s="4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</row>
    <row r="335" spans="1:30" ht="12.75">
      <c r="A335" s="4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</row>
    <row r="336" spans="1:30" ht="12.75">
      <c r="A336" s="4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</row>
    <row r="337" spans="1:30" ht="12.75">
      <c r="A337" s="4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</row>
    <row r="338" spans="1:30" ht="12.75">
      <c r="A338" s="4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</row>
    <row r="339" spans="1:30" ht="12.75">
      <c r="A339" s="4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</row>
    <row r="340" spans="1:30" ht="12.75">
      <c r="A340" s="4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</row>
    <row r="341" spans="1:30" ht="12.75">
      <c r="A341" s="4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</row>
    <row r="342" spans="1:30" ht="12.75">
      <c r="A342" s="4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</row>
    <row r="343" spans="1:30" ht="12.75">
      <c r="A343" s="4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</row>
    <row r="344" spans="1:30" ht="12.75">
      <c r="A344" s="4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</row>
    <row r="345" spans="1:30" ht="12.75">
      <c r="A345" s="4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</row>
    <row r="346" spans="1:30" ht="12.75">
      <c r="A346" s="4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</row>
    <row r="347" spans="1:30" ht="12.75">
      <c r="A347" s="4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</row>
    <row r="348" spans="1:30" ht="12.75">
      <c r="A348" s="4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</row>
    <row r="349" spans="1:30" ht="12.75">
      <c r="A349" s="4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</row>
    <row r="350" spans="1:30" ht="12.75">
      <c r="A350" s="4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</row>
    <row r="351" spans="1:30" ht="12.75">
      <c r="A351" s="4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</row>
    <row r="352" spans="1:30" ht="12.75">
      <c r="A352" s="4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</row>
    <row r="353" spans="1:30" ht="12.75">
      <c r="A353" s="4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</row>
    <row r="354" spans="1:30" ht="12.75">
      <c r="A354" s="4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</row>
    <row r="355" spans="1:30" ht="12.75">
      <c r="A355" s="4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</row>
    <row r="356" spans="1:30" ht="12.75">
      <c r="A356" s="4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</row>
    <row r="357" spans="1:30" ht="12.75">
      <c r="A357" s="4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</row>
    <row r="358" spans="1:30" ht="12.75">
      <c r="A358" s="4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</row>
    <row r="359" spans="1:30" ht="12.75">
      <c r="A359" s="4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</row>
    <row r="360" spans="1:30" ht="12.75">
      <c r="A360" s="4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</row>
    <row r="361" spans="1:30" ht="12.75">
      <c r="A361" s="4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</row>
    <row r="362" spans="1:30" ht="12.75">
      <c r="A362" s="4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</row>
    <row r="363" spans="1:30" ht="12.75">
      <c r="A363" s="4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</row>
    <row r="364" spans="1:30" ht="12.75">
      <c r="A364" s="4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</row>
    <row r="365" spans="1:30" ht="12.75">
      <c r="A365" s="4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</row>
    <row r="366" spans="1:30" ht="12.75">
      <c r="A366" s="4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</row>
    <row r="367" spans="1:30" ht="12.75">
      <c r="A367" s="4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</row>
    <row r="368" spans="1:30" ht="12.75">
      <c r="A368" s="4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</row>
    <row r="369" spans="1:30" ht="12.75">
      <c r="A369" s="4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</row>
    <row r="370" spans="1:30" ht="12.75">
      <c r="A370" s="4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</row>
    <row r="371" spans="1:30" ht="12.75">
      <c r="A371" s="4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</row>
    <row r="372" spans="1:30" ht="12.75">
      <c r="A372" s="4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</row>
    <row r="373" spans="1:30" ht="12.75">
      <c r="A373" s="4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</row>
    <row r="374" spans="1:30" ht="12.75">
      <c r="A374" s="4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</row>
    <row r="375" spans="1:30" ht="12.75">
      <c r="A375" s="4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</row>
    <row r="376" spans="1:30" ht="12.75">
      <c r="A376" s="4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</row>
    <row r="377" spans="1:30" ht="12.75">
      <c r="A377" s="4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</row>
    <row r="378" spans="1:30" ht="12.75">
      <c r="A378" s="4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</row>
    <row r="379" spans="1:30" ht="12.75">
      <c r="A379" s="4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</row>
    <row r="380" spans="1:30" ht="12.75">
      <c r="A380" s="4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</row>
    <row r="381" spans="1:30" ht="12.75">
      <c r="A381" s="4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</row>
    <row r="382" spans="1:30" ht="12.75">
      <c r="A382" s="4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</row>
    <row r="383" spans="1:30" ht="12.75">
      <c r="A383" s="4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</row>
    <row r="384" spans="1:30" ht="12.75">
      <c r="A384" s="4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</row>
    <row r="385" spans="1:30" ht="12.75">
      <c r="A385" s="4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</row>
    <row r="386" spans="1:30" ht="12.75">
      <c r="A386" s="4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</row>
    <row r="387" spans="1:30" ht="12.75">
      <c r="A387" s="4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</row>
    <row r="388" spans="1:30" ht="12.75">
      <c r="A388" s="4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</row>
    <row r="389" spans="1:30" ht="12.75">
      <c r="A389" s="4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</row>
    <row r="390" spans="1:30" ht="12.75">
      <c r="A390" s="4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</row>
    <row r="391" spans="1:30" ht="12.75">
      <c r="A391" s="4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</row>
    <row r="392" spans="1:30" ht="12.75">
      <c r="A392" s="4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</row>
    <row r="393" spans="1:30" ht="12.75">
      <c r="A393" s="4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</row>
    <row r="394" spans="1:30" ht="12.75">
      <c r="A394" s="4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</row>
    <row r="395" spans="1:30" ht="12.75">
      <c r="A395" s="4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</row>
    <row r="396" spans="1:30" ht="12.75">
      <c r="A396" s="4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</row>
    <row r="397" spans="1:30" ht="12.75">
      <c r="A397" s="4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</row>
    <row r="398" spans="1:30" ht="12.75">
      <c r="A398" s="4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</row>
    <row r="399" spans="1:30" ht="12.75">
      <c r="A399" s="4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</row>
    <row r="400" spans="1:30" ht="12.75">
      <c r="A400" s="4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</row>
    <row r="401" spans="1:30" ht="12.75">
      <c r="A401" s="4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</row>
    <row r="402" spans="1:30" ht="12.75">
      <c r="A402" s="4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</row>
    <row r="403" spans="1:30" ht="12.75">
      <c r="A403" s="4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</row>
    <row r="404" spans="1:30" ht="12.75">
      <c r="A404" s="4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</row>
    <row r="405" spans="1:30" ht="12.75">
      <c r="A405" s="4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</row>
    <row r="406" spans="1:30" ht="12.75">
      <c r="A406" s="4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</row>
    <row r="407" spans="1:30" ht="12.75">
      <c r="A407" s="4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</row>
    <row r="408" spans="1:30" ht="12.75">
      <c r="A408" s="4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</row>
    <row r="409" spans="1:30" ht="12.75">
      <c r="A409" s="4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</row>
    <row r="410" spans="1:30" ht="12.75">
      <c r="A410" s="4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</row>
    <row r="411" spans="1:30" ht="12.75">
      <c r="A411" s="4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</row>
    <row r="412" spans="1:30" ht="12.75">
      <c r="A412" s="4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</row>
    <row r="413" spans="1:30" ht="12.75">
      <c r="A413" s="4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</row>
    <row r="414" spans="1:30" ht="12.75">
      <c r="A414" s="4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</row>
    <row r="415" spans="1:30" ht="12.75">
      <c r="A415" s="4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</row>
    <row r="416" spans="1:30" ht="12.75">
      <c r="A416" s="4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</row>
    <row r="417" spans="1:30" ht="12.75">
      <c r="A417" s="4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</row>
    <row r="418" spans="1:30" ht="12.75">
      <c r="A418" s="4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</row>
    <row r="419" spans="1:30" ht="12.75">
      <c r="A419" s="4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</row>
    <row r="420" spans="1:30" ht="12.75">
      <c r="A420" s="4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</row>
    <row r="421" spans="1:30" ht="12.75">
      <c r="A421" s="4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</row>
    <row r="422" spans="1:30" ht="12.75">
      <c r="A422" s="4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</row>
    <row r="423" spans="1:30" ht="12.75">
      <c r="A423" s="4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</row>
    <row r="424" spans="1:30" ht="12.75">
      <c r="A424" s="4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</row>
    <row r="425" spans="1:30" ht="12.75">
      <c r="A425" s="4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</row>
    <row r="426" spans="1:30" ht="12.75">
      <c r="A426" s="4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</row>
    <row r="427" spans="1:30" ht="12.75">
      <c r="A427" s="4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</row>
    <row r="428" spans="1:30" ht="12.75">
      <c r="A428" s="4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</row>
    <row r="429" spans="1:30" ht="12.75">
      <c r="A429" s="4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</row>
    <row r="430" spans="1:30" ht="12.75">
      <c r="A430" s="4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</row>
    <row r="431" spans="1:30" ht="12.75">
      <c r="A431" s="4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</row>
    <row r="432" spans="1:30" ht="12.75">
      <c r="A432" s="4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</row>
    <row r="433" spans="1:30" ht="12.75">
      <c r="A433" s="4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</row>
    <row r="434" spans="1:30" ht="12.75">
      <c r="A434" s="4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</row>
    <row r="435" spans="1:30" ht="12.75">
      <c r="A435" s="4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</row>
    <row r="436" spans="1:30" ht="12.75">
      <c r="A436" s="4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</row>
    <row r="437" spans="1:30" ht="12.75">
      <c r="A437" s="4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</row>
    <row r="438" spans="1:30" ht="12.75">
      <c r="A438" s="4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</row>
    <row r="439" spans="1:30" ht="12.75">
      <c r="A439" s="4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</row>
    <row r="440" spans="1:30" ht="12.75">
      <c r="A440" s="4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</row>
    <row r="441" spans="1:30" ht="12.75">
      <c r="A441" s="4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</row>
    <row r="442" spans="1:30" ht="12.75">
      <c r="A442" s="4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</row>
    <row r="443" spans="1:30" ht="12.75">
      <c r="A443" s="4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</row>
    <row r="444" spans="1:30" ht="12.75">
      <c r="A444" s="4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</row>
    <row r="445" spans="1:30" ht="12.75">
      <c r="A445" s="4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</row>
    <row r="446" spans="1:30" ht="12.75">
      <c r="A446" s="4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</row>
    <row r="447" spans="1:30" ht="12.75">
      <c r="A447" s="4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</row>
    <row r="448" spans="1:30" ht="12.75">
      <c r="A448" s="4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</row>
    <row r="449" spans="1:30" ht="12.75">
      <c r="A449" s="4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</row>
    <row r="450" spans="1:30" ht="12.75">
      <c r="A450" s="4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</row>
    <row r="451" spans="1:30" ht="12.75">
      <c r="A451" s="4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</row>
    <row r="452" spans="1:30" ht="12.75">
      <c r="A452" s="4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</row>
    <row r="453" spans="1:30" ht="12.75">
      <c r="A453" s="4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</row>
    <row r="454" spans="1:30" ht="12.75">
      <c r="A454" s="4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</row>
    <row r="455" spans="1:30" ht="12.75">
      <c r="A455" s="4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</row>
    <row r="456" spans="1:30" ht="12.75">
      <c r="A456" s="4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</row>
    <row r="457" spans="1:30" ht="12.75">
      <c r="A457" s="4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</row>
    <row r="458" spans="1:30" ht="12.75">
      <c r="A458" s="4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</row>
    <row r="459" spans="1:30" ht="12.75">
      <c r="A459" s="4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</row>
    <row r="460" spans="1:30" ht="12.75">
      <c r="A460" s="4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</row>
    <row r="461" spans="1:30" ht="12.75">
      <c r="A461" s="4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</row>
    <row r="462" spans="1:30" ht="12.75">
      <c r="A462" s="4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</row>
    <row r="463" spans="1:30" ht="12.75">
      <c r="A463" s="4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</row>
    <row r="464" spans="1:30" ht="12.75">
      <c r="A464" s="4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</row>
    <row r="465" spans="1:30" ht="12.75">
      <c r="A465" s="4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</row>
    <row r="466" spans="1:30" ht="12.75">
      <c r="A466" s="4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</row>
    <row r="467" spans="1:30" ht="12.75">
      <c r="A467" s="4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</row>
    <row r="468" spans="1:30" ht="12.75">
      <c r="A468" s="4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</row>
    <row r="469" spans="1:30" ht="12.75">
      <c r="A469" s="4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</row>
    <row r="470" spans="1:30" ht="12.75">
      <c r="A470" s="4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</row>
    <row r="471" spans="1:30" ht="12.75">
      <c r="A471" s="4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</row>
    <row r="472" spans="1:30" ht="12.75">
      <c r="A472" s="4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</row>
    <row r="473" spans="1:30" ht="12.75">
      <c r="A473" s="4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</row>
    <row r="474" spans="1:30" ht="12.75">
      <c r="A474" s="4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</row>
    <row r="475" spans="1:30" ht="12.75">
      <c r="A475" s="4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</row>
    <row r="476" spans="1:30" ht="12.75">
      <c r="A476" s="4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</row>
    <row r="477" spans="1:30" ht="12.75">
      <c r="A477" s="4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</row>
    <row r="478" spans="1:30" ht="12.75">
      <c r="A478" s="4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</row>
    <row r="479" spans="1:30" ht="12.75">
      <c r="A479" s="4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</row>
    <row r="480" spans="1:30" ht="12.75">
      <c r="A480" s="4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</row>
    <row r="481" spans="1:30" ht="12.75">
      <c r="A481" s="4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</row>
    <row r="482" spans="1:30" ht="12.75">
      <c r="A482" s="4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</row>
    <row r="483" spans="1:30" ht="12.75">
      <c r="A483" s="4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</row>
    <row r="484" spans="1:30" ht="12.75">
      <c r="A484" s="4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</row>
    <row r="485" spans="1:30" ht="12.75">
      <c r="A485" s="4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</row>
    <row r="486" spans="1:30" ht="12.75">
      <c r="A486" s="4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</row>
    <row r="487" spans="1:30" ht="12.75">
      <c r="A487" s="4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</row>
    <row r="488" spans="1:30" ht="12.75">
      <c r="A488" s="4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</row>
    <row r="489" spans="1:30" ht="12.75">
      <c r="A489" s="4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</row>
    <row r="490" spans="1:30" ht="12.75">
      <c r="A490" s="4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</row>
    <row r="491" spans="1:30" ht="12.75">
      <c r="A491" s="4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</row>
    <row r="492" spans="1:30" ht="12.75">
      <c r="A492" s="4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</row>
    <row r="493" spans="1:30" ht="12.75">
      <c r="A493" s="4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</row>
    <row r="494" spans="1:30" ht="12.75">
      <c r="A494" s="4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</row>
    <row r="495" spans="1:30" ht="12.75">
      <c r="A495" s="4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</row>
    <row r="496" spans="1:30" ht="12.75">
      <c r="A496" s="4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</row>
    <row r="497" spans="1:30" ht="12.75">
      <c r="A497" s="4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</row>
    <row r="498" spans="1:30" ht="12.75">
      <c r="A498" s="4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</row>
    <row r="499" spans="1:30" ht="12.75">
      <c r="A499" s="4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</row>
    <row r="500" spans="1:30" ht="12.75">
      <c r="A500" s="4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</row>
    <row r="501" spans="1:30" ht="12.75">
      <c r="A501" s="4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</row>
    <row r="502" spans="1:30" ht="12.75">
      <c r="A502" s="4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</row>
    <row r="503" spans="1:30" ht="12.75">
      <c r="A503" s="4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</row>
    <row r="504" spans="1:30" ht="12.75">
      <c r="A504" s="4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</row>
    <row r="505" spans="1:30" ht="12.75">
      <c r="A505" s="4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</row>
    <row r="506" spans="1:30" ht="12.75">
      <c r="A506" s="4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</row>
    <row r="507" spans="1:30" ht="12.75">
      <c r="A507" s="4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</row>
    <row r="508" spans="1:30" ht="12.75">
      <c r="A508" s="4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</row>
    <row r="509" spans="1:30" ht="12.75">
      <c r="A509" s="4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</row>
    <row r="510" spans="1:30" ht="12.75">
      <c r="A510" s="4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</row>
    <row r="511" spans="1:30" ht="12.75">
      <c r="A511" s="4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</row>
    <row r="512" spans="1:30" ht="12.75">
      <c r="A512" s="4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</row>
    <row r="513" spans="1:30" ht="12.75">
      <c r="A513" s="4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</row>
    <row r="514" spans="1:30" ht="12.75">
      <c r="A514" s="4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</row>
    <row r="515" spans="1:30" ht="12.75">
      <c r="A515" s="4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</row>
    <row r="516" spans="1:30" ht="12.75">
      <c r="A516" s="4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</row>
    <row r="517" spans="1:30" ht="12.75">
      <c r="A517" s="4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</row>
    <row r="518" spans="1:30" ht="12.75">
      <c r="A518" s="4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</row>
    <row r="519" spans="1:30" ht="12.75">
      <c r="A519" s="4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</row>
    <row r="520" spans="1:30" ht="12.75">
      <c r="A520" s="4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</row>
    <row r="521" spans="1:30" ht="12.75">
      <c r="A521" s="4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</row>
    <row r="522" spans="1:30" ht="12.75">
      <c r="A522" s="4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</row>
    <row r="523" spans="1:30" ht="12.75">
      <c r="A523" s="4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</row>
    <row r="524" spans="1:30" ht="12.75">
      <c r="A524" s="4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</row>
    <row r="525" spans="1:30" ht="12.75">
      <c r="A525" s="4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</row>
    <row r="526" spans="1:30" ht="12.75">
      <c r="A526" s="4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</row>
    <row r="527" spans="1:30" ht="12.75">
      <c r="A527" s="4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</row>
    <row r="528" spans="1:30" ht="12.75">
      <c r="A528" s="4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</row>
    <row r="529" spans="1:30" ht="12.75">
      <c r="A529" s="4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</row>
    <row r="530" spans="1:30" ht="12.75">
      <c r="A530" s="4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</row>
    <row r="531" spans="1:30" ht="12.75">
      <c r="A531" s="4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</row>
    <row r="532" spans="1:30" ht="12.75">
      <c r="A532" s="4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</row>
    <row r="533" spans="1:30" ht="12.75">
      <c r="A533" s="4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</row>
    <row r="534" spans="1:30" ht="12.75">
      <c r="A534" s="4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</row>
    <row r="535" spans="1:30" ht="12.75">
      <c r="A535" s="4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</row>
    <row r="536" spans="1:30" ht="12.75">
      <c r="A536" s="4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</row>
    <row r="537" spans="1:30" ht="12.75">
      <c r="A537" s="4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</row>
    <row r="538" spans="1:30" ht="12.75">
      <c r="A538" s="4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</row>
    <row r="539" spans="1:30" ht="12.75">
      <c r="A539" s="4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</row>
    <row r="540" spans="1:30" ht="12.75">
      <c r="A540" s="4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</row>
    <row r="541" spans="1:30" ht="12.75">
      <c r="A541" s="4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</row>
    <row r="542" spans="1:30" ht="12.75">
      <c r="A542" s="4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</row>
    <row r="543" spans="1:30" ht="12.75">
      <c r="A543" s="4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</row>
    <row r="544" spans="1:30" ht="12.75">
      <c r="A544" s="4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</row>
    <row r="545" spans="1:30" ht="12.75">
      <c r="A545" s="4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</row>
    <row r="546" spans="1:30" ht="12.75">
      <c r="A546" s="4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</row>
    <row r="547" spans="1:30" ht="12.75">
      <c r="A547" s="4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</row>
    <row r="548" spans="1:30" ht="12.75">
      <c r="A548" s="4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</row>
    <row r="549" spans="1:30" ht="12.75">
      <c r="A549" s="4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</row>
    <row r="550" spans="1:30" ht="12.75">
      <c r="A550" s="4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</row>
    <row r="551" spans="1:30" ht="12.75">
      <c r="A551" s="4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</row>
    <row r="552" spans="1:30" ht="12.75">
      <c r="A552" s="4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</row>
    <row r="553" spans="1:30" ht="12.75">
      <c r="A553" s="4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</row>
    <row r="554" spans="1:30" ht="12.75">
      <c r="A554" s="4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</row>
    <row r="555" spans="1:30" ht="12.75">
      <c r="A555" s="4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</row>
    <row r="556" spans="1:30" ht="12.75">
      <c r="A556" s="4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</row>
    <row r="557" spans="1:30" ht="12.75">
      <c r="A557" s="4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</row>
    <row r="558" spans="1:30" ht="12.75">
      <c r="A558" s="4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</row>
    <row r="559" spans="1:30" ht="12.75">
      <c r="A559" s="4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</row>
    <row r="560" spans="1:30" ht="12.75">
      <c r="A560" s="4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</row>
    <row r="561" spans="1:30" ht="12.75">
      <c r="A561" s="4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</row>
    <row r="562" spans="1:30" ht="12.75">
      <c r="A562" s="4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</row>
    <row r="563" spans="1:30" ht="12.75">
      <c r="A563" s="4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</row>
    <row r="564" spans="1:30" ht="12.75">
      <c r="A564" s="4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</row>
    <row r="565" spans="1:30" ht="12.75">
      <c r="A565" s="4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</row>
    <row r="566" spans="1:30" ht="12.75">
      <c r="A566" s="4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</row>
    <row r="567" spans="1:30" ht="12.75">
      <c r="A567" s="4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</row>
    <row r="568" spans="1:30" ht="12.75">
      <c r="A568" s="4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</row>
    <row r="569" spans="1:30" ht="12.75">
      <c r="A569" s="4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</row>
    <row r="570" spans="1:30" ht="12.75">
      <c r="A570" s="4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</row>
    <row r="571" spans="1:30" ht="12.75">
      <c r="A571" s="4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</row>
    <row r="572" spans="1:30" ht="12.75">
      <c r="A572" s="4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</row>
    <row r="573" spans="1:30" ht="12.75">
      <c r="A573" s="4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</row>
    <row r="574" spans="1:30" ht="12.75">
      <c r="A574" s="4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</row>
    <row r="575" spans="1:30" ht="12.75">
      <c r="A575" s="4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</row>
    <row r="576" spans="1:30" ht="12.75">
      <c r="A576" s="4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</row>
    <row r="577" spans="1:30" ht="12.75">
      <c r="A577" s="4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</row>
    <row r="578" spans="1:30" ht="12.75">
      <c r="A578" s="4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</row>
    <row r="579" spans="1:30" ht="12.75">
      <c r="A579" s="4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</row>
    <row r="580" spans="1:30" ht="12.75">
      <c r="A580" s="4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</row>
    <row r="581" spans="1:30" ht="12.75">
      <c r="A581" s="4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</row>
    <row r="582" spans="1:30" ht="12.75">
      <c r="A582" s="4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</row>
    <row r="583" spans="1:30" ht="12.75">
      <c r="A583" s="4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</row>
    <row r="584" spans="1:30" ht="12.75">
      <c r="A584" s="4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</row>
    <row r="585" spans="1:30" ht="12.75">
      <c r="A585" s="4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</row>
    <row r="586" spans="1:30" ht="12.75">
      <c r="A586" s="4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</row>
    <row r="587" spans="1:30" ht="12.75">
      <c r="A587" s="4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</row>
    <row r="588" spans="1:30" ht="12.75">
      <c r="A588" s="4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</row>
    <row r="589" spans="1:30" ht="12.75">
      <c r="A589" s="4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</row>
    <row r="590" spans="1:30" ht="12.75">
      <c r="A590" s="4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</row>
    <row r="591" spans="1:30" ht="12.75">
      <c r="A591" s="4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</row>
    <row r="592" spans="1:30" ht="12.75">
      <c r="A592" s="4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</row>
    <row r="593" spans="1:30" ht="12.75">
      <c r="A593" s="4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</row>
    <row r="594" spans="1:30" ht="12.75">
      <c r="A594" s="4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</row>
    <row r="595" spans="1:30" ht="12.75">
      <c r="A595" s="4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</row>
    <row r="596" spans="1:30" ht="12.75">
      <c r="A596" s="4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</row>
    <row r="597" spans="1:30" ht="12.75">
      <c r="A597" s="4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</row>
    <row r="598" spans="1:30" ht="12.75">
      <c r="A598" s="4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</row>
    <row r="599" spans="1:30" ht="12.75">
      <c r="A599" s="4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</row>
    <row r="600" spans="1:30" ht="12.75">
      <c r="A600" s="4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</row>
    <row r="601" spans="1:30" ht="12.75">
      <c r="A601" s="4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</row>
    <row r="602" spans="1:30" ht="12.75">
      <c r="A602" s="4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</row>
    <row r="603" spans="1:30" ht="12.75">
      <c r="A603" s="4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</row>
    <row r="604" spans="1:30" ht="12.75">
      <c r="A604" s="4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</row>
    <row r="605" spans="1:30" ht="12.75">
      <c r="A605" s="4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</row>
    <row r="606" spans="1:30" ht="12.75">
      <c r="A606" s="4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</row>
    <row r="607" spans="1:30" ht="12.75">
      <c r="A607" s="4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</row>
    <row r="608" spans="1:30" ht="12.75">
      <c r="A608" s="4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</row>
    <row r="609" spans="1:30" ht="12.75">
      <c r="A609" s="4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</row>
    <row r="610" spans="1:30" ht="12.75">
      <c r="A610" s="4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</row>
    <row r="611" spans="1:30" ht="12.75">
      <c r="A611" s="4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</row>
    <row r="612" spans="1:30" ht="12.75">
      <c r="A612" s="4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</row>
    <row r="613" spans="1:30" ht="12.75">
      <c r="A613" s="4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</row>
    <row r="614" spans="1:30" ht="12.75">
      <c r="A614" s="4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</row>
    <row r="615" spans="1:30" ht="12.75">
      <c r="A615" s="4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</row>
    <row r="616" spans="1:30" ht="12.75">
      <c r="A616" s="4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</row>
    <row r="617" spans="1:30" ht="12.75">
      <c r="A617" s="4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</row>
    <row r="618" spans="1:30" ht="12.75">
      <c r="A618" s="4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</row>
    <row r="619" spans="1:30" ht="12.75">
      <c r="A619" s="4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</row>
    <row r="620" spans="1:30" ht="12.75">
      <c r="A620" s="4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</row>
    <row r="621" spans="1:30" ht="12.75">
      <c r="A621" s="4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</row>
    <row r="622" spans="1:30" ht="12.75">
      <c r="A622" s="4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</row>
    <row r="623" spans="1:30" ht="12.75">
      <c r="A623" s="4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</row>
    <row r="624" spans="1:30" ht="12.75">
      <c r="A624" s="4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</row>
    <row r="625" spans="1:30" ht="12.75">
      <c r="A625" s="4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</row>
    <row r="626" spans="1:30" ht="12.75">
      <c r="A626" s="4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</row>
    <row r="627" spans="1:30" ht="12.75">
      <c r="A627" s="4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</row>
    <row r="628" spans="1:30" ht="12.75">
      <c r="A628" s="4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</row>
    <row r="629" spans="1:30" ht="12.75">
      <c r="A629" s="4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</row>
    <row r="630" spans="1:30" ht="12.75">
      <c r="A630" s="4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</row>
    <row r="631" spans="1:30" ht="12.75">
      <c r="A631" s="4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</row>
    <row r="632" spans="1:30" ht="12.75">
      <c r="A632" s="4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</row>
    <row r="633" spans="1:30" ht="12.75">
      <c r="A633" s="4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</row>
    <row r="634" spans="1:30" ht="12.75">
      <c r="A634" s="4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</row>
    <row r="635" spans="1:30" ht="12.75">
      <c r="A635" s="4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</row>
    <row r="636" spans="1:30" ht="12.75">
      <c r="A636" s="4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</row>
    <row r="637" spans="1:30" ht="12.75">
      <c r="A637" s="4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</row>
    <row r="638" spans="1:30" ht="12.75">
      <c r="A638" s="4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</row>
    <row r="639" spans="1:30" ht="12.75">
      <c r="A639" s="4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</row>
    <row r="640" spans="1:30" ht="12.75">
      <c r="A640" s="4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</row>
    <row r="641" spans="1:30" ht="12.75">
      <c r="A641" s="4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</row>
    <row r="642" spans="1:30" ht="12.75">
      <c r="A642" s="4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</row>
    <row r="643" spans="1:30" ht="12.75">
      <c r="A643" s="4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</row>
    <row r="644" spans="1:30" ht="12.75">
      <c r="A644" s="4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</row>
    <row r="645" spans="1:30" ht="12.75">
      <c r="A645" s="4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</row>
    <row r="646" spans="1:30" ht="12.75">
      <c r="A646" s="4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</row>
    <row r="647" spans="1:30" ht="12.75">
      <c r="A647" s="4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</row>
    <row r="648" spans="1:30" ht="12.75">
      <c r="A648" s="4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</row>
    <row r="649" spans="1:30" ht="12.75">
      <c r="A649" s="4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</row>
    <row r="650" spans="1:30" ht="12.75">
      <c r="A650" s="4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</row>
    <row r="651" spans="1:30" ht="12.75">
      <c r="A651" s="4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</row>
    <row r="652" spans="1:30" ht="12.75">
      <c r="A652" s="4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</row>
    <row r="653" spans="1:30" ht="12.75">
      <c r="A653" s="4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</row>
    <row r="654" spans="1:30" ht="12.75">
      <c r="A654" s="4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</row>
    <row r="655" spans="1:30" ht="12.75">
      <c r="A655" s="4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</row>
    <row r="656" spans="1:30" ht="12.75">
      <c r="A656" s="4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</row>
    <row r="657" spans="1:30" ht="12.75">
      <c r="A657" s="4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</row>
    <row r="658" spans="1:30" ht="12.75">
      <c r="A658" s="4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</row>
    <row r="659" spans="1:30" ht="12.75">
      <c r="A659" s="4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</row>
    <row r="660" spans="1:30" ht="12.75">
      <c r="A660" s="4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</row>
    <row r="661" spans="1:30" ht="12.75">
      <c r="A661" s="4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</row>
    <row r="662" spans="1:30" ht="12.75">
      <c r="A662" s="4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</row>
    <row r="663" spans="1:30" ht="12.75">
      <c r="A663" s="4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</row>
    <row r="664" spans="1:30" ht="12.75">
      <c r="A664" s="4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</row>
    <row r="665" spans="1:30" ht="12.75">
      <c r="A665" s="4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</row>
    <row r="666" spans="1:30" ht="12.75">
      <c r="A666" s="4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</row>
    <row r="667" spans="1:30" ht="12.75">
      <c r="A667" s="4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</row>
    <row r="668" spans="1:30" ht="12.75">
      <c r="A668" s="4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</row>
    <row r="669" spans="1:30" ht="12.75">
      <c r="A669" s="4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</row>
    <row r="670" spans="1:30" ht="12.75">
      <c r="A670" s="4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</row>
    <row r="671" spans="1:30" ht="12.75">
      <c r="A671" s="4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</row>
    <row r="672" spans="1:30" ht="12.75">
      <c r="A672" s="4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</row>
    <row r="673" spans="1:30" ht="12.75">
      <c r="A673" s="4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</row>
    <row r="674" spans="1:30" ht="12.75">
      <c r="A674" s="4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</row>
    <row r="675" spans="1:30" ht="12.75">
      <c r="A675" s="4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</row>
    <row r="676" spans="1:30" ht="12.75">
      <c r="A676" s="4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</row>
    <row r="677" spans="1:30" ht="12.75">
      <c r="A677" s="4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</row>
    <row r="678" spans="1:30" ht="12.75">
      <c r="A678" s="4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</row>
    <row r="679" spans="1:30" ht="12.75">
      <c r="A679" s="4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</row>
    <row r="680" spans="1:30" ht="12.75">
      <c r="A680" s="4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</row>
    <row r="681" spans="1:30" ht="12.75">
      <c r="A681" s="4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</row>
    <row r="682" spans="1:30" ht="12.75">
      <c r="A682" s="4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</row>
    <row r="683" spans="1:30" ht="12.75">
      <c r="A683" s="4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</row>
    <row r="684" spans="1:30" ht="12.75">
      <c r="A684" s="4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</row>
    <row r="685" spans="1:30" ht="12.75">
      <c r="A685" s="4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</row>
    <row r="686" spans="1:30" ht="12.75">
      <c r="A686" s="4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</row>
    <row r="687" spans="1:30" ht="12.75">
      <c r="A687" s="4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</row>
    <row r="688" spans="1:30" ht="12.75">
      <c r="A688" s="4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</row>
    <row r="689" spans="1:30" ht="12.75">
      <c r="A689" s="4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</row>
    <row r="690" spans="1:30" ht="12.75">
      <c r="A690" s="4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</row>
    <row r="691" spans="1:30" ht="12.75">
      <c r="A691" s="4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</row>
    <row r="692" spans="1:30" ht="12.75">
      <c r="A692" s="4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</row>
    <row r="693" spans="1:30" ht="12.75">
      <c r="A693" s="4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</row>
    <row r="694" spans="1:30" ht="12.75">
      <c r="A694" s="4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</row>
    <row r="695" spans="1:30" ht="12.75">
      <c r="A695" s="4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</row>
    <row r="696" spans="1:30" ht="12.75">
      <c r="A696" s="4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</row>
    <row r="697" spans="1:30" ht="12.75">
      <c r="A697" s="4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</row>
    <row r="698" spans="1:30" ht="12.75">
      <c r="A698" s="4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</row>
    <row r="699" spans="1:30" ht="12.75">
      <c r="A699" s="4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</row>
    <row r="700" spans="1:30" ht="12.75">
      <c r="A700" s="4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</row>
    <row r="701" spans="1:30" ht="12.75">
      <c r="A701" s="4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</row>
    <row r="702" spans="1:30" ht="12.75">
      <c r="A702" s="4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</row>
    <row r="703" spans="1:30" ht="12.75">
      <c r="A703" s="4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</row>
    <row r="704" spans="1:30" ht="12.75">
      <c r="A704" s="4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</row>
    <row r="705" spans="1:30" ht="12.75">
      <c r="A705" s="4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</row>
    <row r="706" spans="1:30" ht="12.75">
      <c r="A706" s="4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</row>
    <row r="707" spans="1:30" ht="12.75">
      <c r="A707" s="4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</row>
    <row r="708" spans="1:30" ht="12.75">
      <c r="A708" s="4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</row>
    <row r="709" spans="1:30" ht="12.75">
      <c r="A709" s="4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</row>
    <row r="710" spans="1:30" ht="12.75">
      <c r="A710" s="4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</row>
    <row r="711" spans="1:30" ht="12.75">
      <c r="A711" s="4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</row>
    <row r="712" spans="1:30" ht="12.75">
      <c r="A712" s="4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</row>
    <row r="713" spans="1:30" ht="12.75">
      <c r="A713" s="4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</row>
    <row r="714" spans="1:30" ht="12.75">
      <c r="A714" s="4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</row>
    <row r="715" spans="1:30" ht="12.75">
      <c r="A715" s="4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</row>
    <row r="716" spans="1:30" ht="12.75">
      <c r="A716" s="4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</row>
    <row r="717" spans="1:30" ht="12.75">
      <c r="A717" s="4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</row>
    <row r="718" spans="1:30" ht="12.75">
      <c r="A718" s="4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</row>
    <row r="719" spans="1:30" ht="12.75">
      <c r="A719" s="4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</row>
    <row r="720" spans="1:30" ht="12.75">
      <c r="A720" s="4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</row>
    <row r="721" spans="1:30" ht="12.75">
      <c r="A721" s="4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</row>
    <row r="722" spans="1:30" ht="12.75">
      <c r="A722" s="4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</row>
    <row r="723" spans="1:30" ht="12.75">
      <c r="A723" s="4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</row>
    <row r="724" spans="1:30" ht="12.75">
      <c r="A724" s="4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</row>
    <row r="725" spans="1:30" ht="12.75">
      <c r="A725" s="4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</row>
    <row r="726" spans="1:30" ht="12.75">
      <c r="A726" s="4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</row>
    <row r="727" spans="1:30" ht="12.75">
      <c r="A727" s="4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</row>
    <row r="728" spans="1:30" ht="12.75">
      <c r="A728" s="4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</row>
    <row r="729" spans="1:30" ht="12.75">
      <c r="A729" s="4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</row>
    <row r="730" spans="1:30" ht="12.75">
      <c r="A730" s="4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</row>
    <row r="731" spans="1:30" ht="12.75">
      <c r="A731" s="4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</row>
    <row r="732" spans="1:30" ht="12.75">
      <c r="A732" s="4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</row>
    <row r="733" spans="1:30" ht="12.75">
      <c r="A733" s="4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</row>
    <row r="734" spans="1:30" ht="12.75">
      <c r="A734" s="4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</row>
    <row r="735" spans="1:30" ht="12.75">
      <c r="A735" s="4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</row>
    <row r="736" spans="1:30" ht="12.75">
      <c r="A736" s="4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</row>
    <row r="737" spans="1:30" ht="12.75">
      <c r="A737" s="4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</row>
    <row r="738" spans="1:30" ht="12.75">
      <c r="A738" s="4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</row>
    <row r="739" spans="1:30" ht="12.75">
      <c r="A739" s="4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</row>
    <row r="740" spans="1:30" ht="12.75">
      <c r="A740" s="4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</row>
    <row r="741" spans="1:30" ht="12.75">
      <c r="A741" s="4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</row>
    <row r="742" spans="1:30" ht="12.75">
      <c r="A742" s="4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</row>
    <row r="743" spans="1:30" ht="12.75">
      <c r="A743" s="4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</row>
    <row r="744" spans="1:30" ht="12.75">
      <c r="A744" s="4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</row>
    <row r="745" spans="1:30" ht="12.75">
      <c r="A745" s="4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</row>
    <row r="746" spans="1:30" ht="12.75">
      <c r="A746" s="4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</row>
    <row r="747" spans="1:30" ht="12.75">
      <c r="A747" s="4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</row>
    <row r="748" spans="1:30" ht="12.75">
      <c r="A748" s="4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</row>
    <row r="749" spans="1:30" ht="12.75">
      <c r="A749" s="4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</row>
    <row r="750" spans="1:30" ht="12.75">
      <c r="A750" s="4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</row>
    <row r="751" spans="1:30" ht="12.75">
      <c r="A751" s="4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</row>
    <row r="752" spans="1:30" ht="12.75">
      <c r="A752" s="4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</row>
    <row r="753" spans="1:30" ht="12.75">
      <c r="A753" s="4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</row>
    <row r="754" spans="1:30" ht="12.75">
      <c r="A754" s="4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</row>
    <row r="755" spans="1:30" ht="12.75">
      <c r="A755" s="4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</row>
    <row r="756" spans="1:30" ht="12.75">
      <c r="A756" s="4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</row>
    <row r="757" spans="1:30" ht="12.75">
      <c r="A757" s="4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</row>
    <row r="758" spans="1:30" ht="12.75">
      <c r="A758" s="4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</row>
    <row r="759" spans="1:30" ht="12.75">
      <c r="A759" s="4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</row>
    <row r="760" spans="1:30" ht="12.75">
      <c r="A760" s="4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</row>
    <row r="761" spans="1:30" ht="12.75">
      <c r="A761" s="4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</row>
    <row r="762" spans="1:30" ht="12.75">
      <c r="A762" s="4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</row>
    <row r="763" spans="1:30" ht="12.75">
      <c r="A763" s="4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</row>
    <row r="764" spans="1:30" ht="12.75">
      <c r="A764" s="4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</row>
    <row r="765" spans="1:30" ht="12.75">
      <c r="A765" s="4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</row>
    <row r="766" spans="1:30" ht="12.75">
      <c r="A766" s="4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</row>
    <row r="767" spans="1:30" ht="12.75">
      <c r="A767" s="4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</row>
    <row r="768" spans="1:30" ht="12.75">
      <c r="A768" s="4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</row>
    <row r="769" spans="1:30" ht="12.75">
      <c r="A769" s="4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</row>
    <row r="770" spans="1:30" ht="12.75">
      <c r="A770" s="4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</row>
    <row r="771" spans="1:30" ht="12.75">
      <c r="A771" s="4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</row>
    <row r="772" spans="1:30" ht="12.75">
      <c r="A772" s="4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</row>
    <row r="773" spans="1:30" ht="12.75">
      <c r="A773" s="4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</row>
    <row r="774" spans="1:30" ht="12.75">
      <c r="A774" s="4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</row>
    <row r="775" spans="1:30" ht="12.75">
      <c r="A775" s="4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</row>
    <row r="776" spans="1:30" ht="12.75">
      <c r="A776" s="4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</row>
    <row r="777" spans="1:30" ht="12.75">
      <c r="A777" s="4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</row>
    <row r="778" spans="1:30" ht="12.75">
      <c r="A778" s="4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</row>
    <row r="779" spans="1:30" ht="12.75">
      <c r="A779" s="4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</row>
    <row r="780" spans="1:30" ht="12.75">
      <c r="A780" s="4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</row>
    <row r="781" spans="1:30" ht="12.75">
      <c r="A781" s="4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</row>
    <row r="782" spans="1:30" ht="12.75">
      <c r="A782" s="4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</row>
    <row r="783" spans="1:30" ht="12.75">
      <c r="A783" s="4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</row>
    <row r="784" spans="1:30" ht="12.75">
      <c r="A784" s="4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</row>
    <row r="785" spans="1:30" ht="12.75">
      <c r="A785" s="4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</row>
    <row r="786" spans="1:30" ht="12.75">
      <c r="A786" s="4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</row>
    <row r="787" spans="1:30" ht="12.75">
      <c r="A787" s="4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</row>
    <row r="788" spans="1:30" ht="12.75">
      <c r="A788" s="4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</row>
    <row r="789" spans="1:30" ht="12.75">
      <c r="A789" s="4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</row>
    <row r="790" spans="1:30" ht="12.75">
      <c r="A790" s="4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</row>
    <row r="791" spans="1:30" ht="12.75">
      <c r="A791" s="4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</row>
    <row r="792" spans="1:30" ht="12.75">
      <c r="A792" s="4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</row>
    <row r="793" spans="1:30" ht="12.75">
      <c r="A793" s="4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</row>
    <row r="794" spans="1:30" ht="12.75">
      <c r="A794" s="4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</row>
    <row r="795" spans="1:30" ht="12.75">
      <c r="A795" s="4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</row>
    <row r="796" spans="1:30" ht="12.75">
      <c r="A796" s="4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</row>
    <row r="797" spans="1:30" ht="12.75">
      <c r="A797" s="4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</row>
    <row r="798" spans="1:30" ht="12.75">
      <c r="A798" s="4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</row>
    <row r="799" spans="1:30" ht="12.75">
      <c r="A799" s="4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</row>
    <row r="800" spans="1:30" ht="12.75">
      <c r="A800" s="4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</row>
    <row r="801" spans="1:30" ht="12.75">
      <c r="A801" s="4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</row>
    <row r="802" spans="1:30" ht="12.75">
      <c r="A802" s="4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</row>
    <row r="803" spans="1:30" ht="12.75">
      <c r="A803" s="4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</row>
    <row r="804" spans="1:30" ht="12.75">
      <c r="A804" s="4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</row>
    <row r="805" spans="1:30" ht="12.75">
      <c r="A805" s="4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</row>
    <row r="806" spans="1:30" ht="12.75">
      <c r="A806" s="4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</row>
    <row r="807" spans="1:30" ht="12.75">
      <c r="A807" s="4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</row>
    <row r="808" spans="1:30" ht="12.75">
      <c r="A808" s="4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</row>
    <row r="809" spans="1:30" ht="12.75">
      <c r="A809" s="4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</row>
    <row r="810" spans="1:30" ht="12.75">
      <c r="A810" s="4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</row>
    <row r="811" spans="1:30" ht="12.75">
      <c r="A811" s="4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</row>
    <row r="812" spans="1:30" ht="12.75">
      <c r="A812" s="4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</row>
    <row r="813" spans="1:30" ht="12.75">
      <c r="A813" s="4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</row>
    <row r="814" spans="1:30" ht="12.75">
      <c r="A814" s="4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</row>
    <row r="815" spans="1:30" ht="12.75">
      <c r="A815" s="4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</row>
    <row r="816" spans="1:30" ht="12.75">
      <c r="A816" s="4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</row>
    <row r="817" spans="1:30" ht="12.75">
      <c r="A817" s="4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</row>
    <row r="818" spans="1:30" ht="12.75">
      <c r="A818" s="4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</row>
    <row r="819" spans="1:30" ht="12.75">
      <c r="A819" s="4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</row>
    <row r="820" spans="1:30" ht="12.75">
      <c r="A820" s="4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</row>
    <row r="821" spans="1:30" ht="12.75">
      <c r="A821" s="4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</row>
    <row r="822" spans="1:30" ht="12.75">
      <c r="A822" s="4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</row>
    <row r="823" spans="1:30" ht="12.75">
      <c r="A823" s="4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</row>
    <row r="824" spans="1:30" ht="12.75">
      <c r="A824" s="4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</row>
    <row r="825" spans="1:30" ht="12.75">
      <c r="A825" s="4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</row>
    <row r="826" spans="1:30" ht="12.75">
      <c r="A826" s="4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</row>
    <row r="827" spans="1:30" ht="12.75">
      <c r="A827" s="4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</row>
    <row r="828" spans="1:30" ht="12.75">
      <c r="A828" s="4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</row>
    <row r="829" spans="1:30" ht="12.75">
      <c r="A829" s="4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</row>
    <row r="830" spans="1:30" ht="12.75">
      <c r="A830" s="4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</row>
    <row r="831" spans="1:30" ht="12.75">
      <c r="A831" s="4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</row>
    <row r="832" spans="1:30" ht="12.75">
      <c r="A832" s="4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</row>
    <row r="833" spans="1:30" ht="12.75">
      <c r="A833" s="4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</row>
    <row r="834" spans="1:30" ht="12.75">
      <c r="A834" s="4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</row>
    <row r="835" spans="1:30" ht="12.75">
      <c r="A835" s="4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</row>
    <row r="836" spans="1:30" ht="12.75">
      <c r="A836" s="4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</row>
    <row r="837" spans="1:30" ht="12.75">
      <c r="A837" s="4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</row>
    <row r="838" spans="1:30" ht="12.75">
      <c r="A838" s="4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</row>
    <row r="839" spans="1:30" ht="12.75">
      <c r="A839" s="4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</row>
    <row r="840" spans="1:30" ht="12.75">
      <c r="A840" s="4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</row>
    <row r="841" spans="1:30" ht="12.75">
      <c r="A841" s="4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</row>
    <row r="842" spans="1:30" ht="12.75">
      <c r="A842" s="4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</row>
    <row r="843" spans="1:30" ht="12.75">
      <c r="A843" s="4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</row>
    <row r="844" spans="1:30" ht="12.75">
      <c r="A844" s="4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</row>
    <row r="845" spans="1:30" ht="12.75">
      <c r="A845" s="4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</row>
    <row r="846" spans="1:30" ht="12.75">
      <c r="A846" s="4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</row>
    <row r="847" spans="1:30" ht="12.75">
      <c r="A847" s="4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</row>
    <row r="848" spans="1:30" ht="12.75">
      <c r="A848" s="4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</row>
    <row r="849" spans="1:30" ht="12.75">
      <c r="A849" s="4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</row>
    <row r="850" spans="1:30" ht="12.75">
      <c r="A850" s="4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</row>
    <row r="851" spans="1:30" ht="12.75">
      <c r="A851" s="4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</row>
    <row r="852" spans="1:30" ht="12.75">
      <c r="A852" s="4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</row>
    <row r="853" spans="1:30" ht="12.75">
      <c r="A853" s="4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</row>
    <row r="854" spans="1:30" ht="12.75">
      <c r="A854" s="4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</row>
    <row r="855" spans="1:30" ht="12.75">
      <c r="A855" s="4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</row>
    <row r="856" spans="1:30" ht="12.75">
      <c r="A856" s="4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</row>
    <row r="857" spans="1:30" ht="12.75">
      <c r="A857" s="4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</row>
    <row r="858" spans="1:30" ht="12.75">
      <c r="A858" s="4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</row>
    <row r="859" spans="1:30" ht="12.75">
      <c r="A859" s="4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</row>
    <row r="860" spans="1:30" ht="12.75">
      <c r="A860" s="4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</row>
    <row r="861" spans="1:30" ht="12.75">
      <c r="A861" s="4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</row>
    <row r="862" spans="1:30" ht="12.75">
      <c r="A862" s="4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</row>
    <row r="863" spans="1:30" ht="12.75">
      <c r="A863" s="4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</row>
    <row r="864" spans="1:30" ht="12.75">
      <c r="A864" s="4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</row>
    <row r="865" spans="1:30" ht="12.75">
      <c r="A865" s="4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</row>
    <row r="866" spans="1:30" ht="12.75">
      <c r="A866" s="4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</row>
    <row r="867" spans="1:30" ht="12.75">
      <c r="A867" s="4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</row>
    <row r="868" spans="1:30" ht="12.75">
      <c r="A868" s="4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</row>
    <row r="869" spans="1:30" ht="12.75">
      <c r="A869" s="4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</row>
    <row r="870" spans="1:30" ht="12.75">
      <c r="A870" s="4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</row>
    <row r="871" spans="1:30" ht="12.75">
      <c r="A871" s="4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</row>
    <row r="872" spans="1:30" ht="12.75">
      <c r="A872" s="4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</row>
    <row r="873" spans="1:30" ht="12.75">
      <c r="A873" s="4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</row>
    <row r="874" spans="1:30" ht="12.75">
      <c r="A874" s="4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</row>
    <row r="875" spans="1:30" ht="12.75">
      <c r="A875" s="4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</row>
    <row r="876" spans="1:30" ht="12.75">
      <c r="A876" s="4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</row>
    <row r="877" spans="1:30" ht="12.75">
      <c r="A877" s="4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</row>
    <row r="878" spans="1:30" ht="12.75">
      <c r="A878" s="4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</row>
    <row r="879" spans="1:30" ht="12.75">
      <c r="A879" s="4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</row>
    <row r="880" spans="1:30" ht="12.75">
      <c r="A880" s="4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</row>
    <row r="881" spans="1:30" ht="12.75">
      <c r="A881" s="4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</row>
    <row r="882" spans="1:30" ht="12.75">
      <c r="A882" s="4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</row>
    <row r="883" spans="1:30" ht="12.75">
      <c r="A883" s="4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</row>
    <row r="884" spans="1:30" ht="12.75">
      <c r="A884" s="4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</row>
    <row r="885" spans="1:30" ht="12.75">
      <c r="A885" s="4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</row>
    <row r="886" spans="1:30" ht="12.75">
      <c r="A886" s="4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</row>
    <row r="887" spans="1:30" ht="12.75">
      <c r="A887" s="4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</row>
    <row r="888" spans="1:30" ht="12.75">
      <c r="A888" s="4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</row>
    <row r="889" spans="1:30" ht="12.75">
      <c r="A889" s="4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</row>
    <row r="890" spans="1:30" ht="12.75">
      <c r="A890" s="4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</row>
    <row r="891" spans="1:30" ht="12.75">
      <c r="A891" s="4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</row>
    <row r="892" spans="1:30" ht="12.75">
      <c r="A892" s="4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</row>
    <row r="893" spans="1:30" ht="12.75">
      <c r="A893" s="4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</row>
    <row r="894" spans="1:30" ht="12.75">
      <c r="A894" s="4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</row>
    <row r="895" spans="1:30" ht="12.75">
      <c r="A895" s="4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</row>
    <row r="896" spans="1:30" ht="12.75">
      <c r="A896" s="4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</row>
    <row r="897" spans="1:30" ht="12.75">
      <c r="A897" s="4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</row>
    <row r="898" spans="1:30" ht="12.75">
      <c r="A898" s="4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</row>
    <row r="899" spans="1:30" ht="12.75">
      <c r="A899" s="4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</row>
    <row r="900" spans="1:30" ht="12.75">
      <c r="A900" s="4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</row>
    <row r="901" spans="1:30" ht="12.75">
      <c r="A901" s="4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</row>
    <row r="902" spans="1:30" ht="12.75">
      <c r="A902" s="4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</row>
    <row r="903" spans="1:30" ht="12.75">
      <c r="A903" s="4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</row>
    <row r="904" spans="1:30" ht="12.75">
      <c r="A904" s="4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</row>
    <row r="905" spans="1:30" ht="12.75">
      <c r="A905" s="4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</row>
    <row r="906" spans="1:30" ht="12.75">
      <c r="A906" s="4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</row>
    <row r="907" spans="1:30" ht="12.75">
      <c r="A907" s="4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</row>
    <row r="908" spans="1:30" ht="12.75">
      <c r="A908" s="4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</row>
    <row r="909" spans="1:30" ht="12.75">
      <c r="A909" s="4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</row>
    <row r="910" spans="1:30" ht="12.75">
      <c r="A910" s="4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</row>
    <row r="911" spans="1:30" ht="12.75">
      <c r="A911" s="4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</row>
    <row r="912" spans="1:30" ht="12.75">
      <c r="A912" s="4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</row>
    <row r="913" spans="1:30" ht="12.75">
      <c r="A913" s="4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</row>
    <row r="914" spans="1:30" ht="12.75">
      <c r="A914" s="4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</row>
    <row r="915" spans="1:30" ht="12.75">
      <c r="A915" s="4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</row>
    <row r="916" spans="1:30" ht="12.75">
      <c r="A916" s="4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</row>
    <row r="917" spans="1:30" ht="12.75">
      <c r="A917" s="4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</row>
    <row r="918" spans="1:30" ht="12.75">
      <c r="A918" s="4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</row>
    <row r="919" spans="1:30" ht="12.75">
      <c r="A919" s="4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</row>
    <row r="920" spans="1:30" ht="12.75">
      <c r="A920" s="4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</row>
    <row r="921" spans="1:30" ht="12.75">
      <c r="A921" s="4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</row>
    <row r="922" spans="1:30" ht="12.75">
      <c r="A922" s="4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</row>
    <row r="923" spans="1:30" ht="12.75">
      <c r="A923" s="4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</row>
    <row r="924" spans="1:30" ht="12.75">
      <c r="A924" s="4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</row>
    <row r="925" spans="1:30" ht="12.75">
      <c r="A925" s="4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</row>
    <row r="926" spans="1:30" ht="12.75">
      <c r="A926" s="4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</row>
    <row r="927" spans="1:30" ht="12.75">
      <c r="A927" s="4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</row>
    <row r="928" spans="1:30" ht="12.75">
      <c r="A928" s="4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</row>
    <row r="929" spans="1:30" ht="12.75">
      <c r="A929" s="4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</row>
    <row r="930" spans="1:30" ht="12.75">
      <c r="A930" s="4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</row>
    <row r="931" spans="1:30" ht="12.75">
      <c r="A931" s="4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</row>
    <row r="932" spans="1:30" ht="12.75">
      <c r="A932" s="4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</row>
    <row r="933" spans="1:30" ht="12.75">
      <c r="A933" s="4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</row>
    <row r="934" spans="1:30" ht="12.75">
      <c r="A934" s="4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</row>
    <row r="935" spans="1:30" ht="12.75">
      <c r="A935" s="4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</row>
    <row r="936" spans="1:30" ht="12.75">
      <c r="A936" s="4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</row>
    <row r="937" spans="1:30" ht="12.75">
      <c r="A937" s="4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</row>
    <row r="938" spans="1:30" ht="12.75">
      <c r="A938" s="4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</row>
    <row r="939" spans="1:30" ht="12.75">
      <c r="A939" s="4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</row>
    <row r="940" spans="1:30" ht="12.75">
      <c r="A940" s="4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</row>
    <row r="941" spans="1:30" ht="12.75">
      <c r="A941" s="4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</row>
    <row r="942" spans="1:30" ht="12.75">
      <c r="A942" s="4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</row>
    <row r="943" spans="1:30" ht="12.75">
      <c r="A943" s="4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</row>
    <row r="944" spans="1:30" ht="12.75">
      <c r="A944" s="4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</row>
    <row r="945" spans="1:30" ht="12.75">
      <c r="A945" s="4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</row>
    <row r="946" spans="1:30" ht="12.75">
      <c r="A946" s="4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</row>
    <row r="947" spans="1:30" ht="12.75">
      <c r="A947" s="4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</row>
    <row r="948" spans="1:30" ht="12.75">
      <c r="A948" s="4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</row>
    <row r="949" spans="1:30" ht="12.75">
      <c r="A949" s="4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</row>
    <row r="950" spans="1:30" ht="12.75">
      <c r="A950" s="4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</row>
    <row r="951" spans="1:30" ht="12.75">
      <c r="A951" s="4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</row>
    <row r="952" spans="1:30" ht="12.75">
      <c r="A952" s="4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</row>
    <row r="953" spans="1:30" ht="12.75">
      <c r="A953" s="4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</row>
    <row r="954" spans="1:30" ht="12.75">
      <c r="A954" s="4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</row>
    <row r="955" spans="1:30" ht="12.75">
      <c r="A955" s="4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</row>
    <row r="956" spans="1:30" ht="12.75">
      <c r="A956" s="4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</row>
    <row r="957" spans="1:30" ht="12.75">
      <c r="A957" s="4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</row>
    <row r="958" spans="1:30" ht="12.75">
      <c r="A958" s="4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</row>
    <row r="959" spans="1:30" ht="12.75">
      <c r="A959" s="4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</row>
    <row r="960" spans="1:30" ht="12.75">
      <c r="A960" s="4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</row>
    <row r="961" spans="1:30" ht="12.75">
      <c r="A961" s="4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</row>
    <row r="962" spans="1:30" ht="12.75">
      <c r="A962" s="4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</row>
    <row r="963" spans="1:30" ht="12.75">
      <c r="A963" s="4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</row>
    <row r="964" spans="1:30" ht="12.75">
      <c r="A964" s="4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</row>
    <row r="965" spans="1:30" ht="12.75">
      <c r="A965" s="4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</row>
    <row r="966" spans="1:30" ht="12.75">
      <c r="A966" s="4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</row>
    <row r="967" spans="1:30" ht="12.75">
      <c r="A967" s="4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</row>
    <row r="968" spans="1:30" ht="12.75">
      <c r="A968" s="4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</row>
    <row r="969" spans="1:30" ht="12.75">
      <c r="A969" s="4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</row>
    <row r="970" spans="1:30" ht="12.75">
      <c r="A970" s="4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</row>
    <row r="971" spans="1:30" ht="12.75">
      <c r="A971" s="4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</row>
    <row r="972" spans="1:30" ht="12.75">
      <c r="A972" s="4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</row>
    <row r="973" spans="1:30" ht="12.75">
      <c r="A973" s="4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</row>
    <row r="974" spans="1:30" ht="12.75">
      <c r="A974" s="4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</row>
    <row r="975" spans="1:30" ht="12.75">
      <c r="A975" s="4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</row>
    <row r="976" spans="1:30" ht="12.75">
      <c r="A976" s="4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</row>
    <row r="977" spans="1:30" ht="12.75">
      <c r="A977" s="4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</row>
    <row r="978" spans="1:30" ht="12.75">
      <c r="A978" s="4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</row>
    <row r="979" spans="1:30" ht="12.75">
      <c r="A979" s="4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</row>
    <row r="980" spans="1:30" ht="12.75">
      <c r="A980" s="4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</row>
    <row r="981" spans="1:30" ht="12.75">
      <c r="A981" s="4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</row>
    <row r="982" spans="1:30" ht="12.75">
      <c r="A982" s="4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</row>
    <row r="983" spans="1:30" ht="12.75">
      <c r="A983" s="4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</row>
    <row r="984" spans="1:30" ht="12.75">
      <c r="A984" s="4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</row>
    <row r="985" spans="1:30" ht="12.75">
      <c r="A985" s="4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</row>
    <row r="986" spans="1:30" ht="12.75">
      <c r="A986" s="4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</row>
    <row r="987" spans="1:30" ht="12.75">
      <c r="A987" s="4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</row>
    <row r="988" spans="1:30" ht="12.75">
      <c r="A988" s="4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</row>
    <row r="989" spans="1:30" ht="12.75">
      <c r="A989" s="4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</row>
    <row r="990" spans="1:30" ht="12.75">
      <c r="A990" s="4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</row>
    <row r="991" spans="1:30" ht="12.75">
      <c r="A991" s="4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</row>
    <row r="992" spans="1:30" ht="12.75">
      <c r="A992" s="4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</row>
    <row r="993" spans="1:30" ht="12.75">
      <c r="A993" s="4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</row>
    <row r="994" spans="1:30" ht="12.75">
      <c r="A994" s="4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</row>
    <row r="995" spans="1:30" ht="12.75">
      <c r="A995" s="4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</row>
    <row r="996" spans="1:30" ht="12.75">
      <c r="A996" s="4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</row>
    <row r="997" spans="1:30" ht="12.75">
      <c r="A997" s="4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</row>
    <row r="998" spans="1:30" ht="12.75">
      <c r="A998" s="4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</row>
    <row r="999" spans="1:30" ht="12.75">
      <c r="A999" s="4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</row>
    <row r="1000" spans="1:30" ht="12.75">
      <c r="A1000" s="4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</row>
    <row r="1001" spans="1:30" ht="12.75">
      <c r="A1001" s="4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</row>
    <row r="1002" spans="1:30" ht="12.75">
      <c r="A1002" s="4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</row>
    <row r="1003" spans="1:30" ht="12.75">
      <c r="A1003" s="4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</row>
    <row r="1004" spans="1:30" ht="12.75">
      <c r="A1004" s="4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</row>
    <row r="1005" spans="1:30" ht="12.75">
      <c r="A1005" s="4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</row>
    <row r="1006" spans="1:30" ht="12.75">
      <c r="A1006" s="4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</row>
    <row r="1007" spans="1:30" ht="12.75">
      <c r="A1007" s="4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</row>
    <row r="1008" spans="1:30" ht="12.75">
      <c r="A1008" s="4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</row>
    <row r="1009" spans="1:30" ht="12.75">
      <c r="A1009" s="4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</row>
    <row r="1010" spans="1:30" ht="12.75">
      <c r="A1010" s="4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</row>
    <row r="1011" spans="1:30" ht="12.75">
      <c r="A1011" s="4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</row>
    <row r="1012" spans="1:30" ht="12.75">
      <c r="A1012" s="4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</row>
    <row r="1013" spans="1:30" ht="12.75">
      <c r="A1013" s="4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</row>
    <row r="1014" spans="1:30" ht="12.75">
      <c r="A1014" s="4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</row>
    <row r="1015" spans="1:30" ht="12.75">
      <c r="A1015" s="4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</row>
    <row r="1016" spans="1:30" ht="12.75">
      <c r="A1016" s="4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</row>
    <row r="1017" spans="1:30" ht="12.75">
      <c r="A1017" s="4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</row>
    <row r="1018" spans="1:30" ht="12.75">
      <c r="A1018" s="4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</row>
    <row r="1019" spans="1:30" ht="12.75">
      <c r="A1019" s="4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</row>
    <row r="1020" spans="1:30" ht="12.75">
      <c r="A1020" s="4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</row>
    <row r="1021" spans="1:30" ht="12.75">
      <c r="A1021" s="4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</row>
    <row r="1022" spans="1:30" ht="12.75">
      <c r="A1022" s="4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</row>
    <row r="1023" spans="1:30" ht="12.75">
      <c r="A1023" s="4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</row>
    <row r="1024" spans="1:30" ht="12.75">
      <c r="A1024" s="4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</row>
    <row r="1025" spans="1:30" ht="12.75">
      <c r="A1025" s="4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</row>
    <row r="1026" spans="1:30" ht="12.75">
      <c r="A1026" s="4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</row>
    <row r="1027" spans="1:30" ht="12.75">
      <c r="A1027" s="4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</row>
    <row r="1028" spans="1:30" ht="12.75">
      <c r="A1028" s="4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</row>
    <row r="1029" spans="1:30" ht="12.75">
      <c r="A1029" s="4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</row>
    <row r="1030" spans="1:30" ht="12.75">
      <c r="A1030" s="4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</row>
    <row r="1031" spans="1:30" ht="12.75">
      <c r="A1031" s="4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</row>
    <row r="1032" spans="1:30" ht="12.75">
      <c r="A1032" s="4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</row>
    <row r="1033" spans="1:30" ht="12.75">
      <c r="A1033" s="4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</row>
    <row r="1034" spans="1:30" ht="12.75">
      <c r="A1034" s="4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</row>
    <row r="1035" spans="1:30" ht="12.75">
      <c r="A1035" s="4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</row>
    <row r="1036" spans="1:30" ht="12.75">
      <c r="A1036" s="4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</row>
    <row r="1037" spans="1:30" ht="12.75">
      <c r="A1037" s="4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</row>
    <row r="1038" spans="1:30" ht="12.75">
      <c r="A1038" s="4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</row>
    <row r="1039" spans="1:30" ht="12.75">
      <c r="A1039" s="4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</row>
    <row r="1040" spans="1:30" ht="12.75">
      <c r="A1040" s="4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</row>
    <row r="1041" spans="1:30" ht="12.75">
      <c r="A1041" s="4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</row>
    <row r="1042" spans="1:30" ht="12.75">
      <c r="A1042" s="4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</row>
    <row r="1043" spans="1:30" ht="12.75">
      <c r="A1043" s="4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</row>
    <row r="1044" spans="1:30" ht="12.75">
      <c r="A1044" s="4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</row>
    <row r="1045" spans="1:30" ht="12.75">
      <c r="A1045" s="4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</row>
    <row r="1046" spans="1:30" ht="12.75">
      <c r="A1046" s="4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</row>
    <row r="1047" spans="1:30" ht="12.75">
      <c r="A1047" s="4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</row>
    <row r="1048" spans="1:30" ht="12.75">
      <c r="A1048" s="4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</row>
    <row r="1049" spans="1:30" ht="12.75">
      <c r="A1049" s="4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</row>
    <row r="1050" spans="1:30" ht="12.75">
      <c r="A1050" s="4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</row>
    <row r="1051" spans="1:30" ht="12.75">
      <c r="A1051" s="4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</row>
    <row r="1052" spans="1:30" ht="12.75">
      <c r="A1052" s="4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</row>
    <row r="1053" spans="1:30" ht="12.75">
      <c r="A1053" s="4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</row>
    <row r="1054" spans="1:30" ht="12.75">
      <c r="A1054" s="4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</row>
    <row r="1055" spans="1:30" ht="12.75">
      <c r="A1055" s="4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</row>
    <row r="1056" spans="1:30" ht="12.75">
      <c r="A1056" s="4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</row>
    <row r="1057" spans="1:30" ht="12.75">
      <c r="A1057" s="4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</row>
    <row r="1058" spans="1:30" ht="12.75">
      <c r="A1058" s="4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</row>
    <row r="1059" spans="1:30" ht="12.75">
      <c r="A1059" s="4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</row>
    <row r="1060" spans="1:30" ht="12.75">
      <c r="A1060" s="4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</row>
    <row r="1061" spans="1:30" ht="12.75">
      <c r="A1061" s="4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</row>
    <row r="1062" spans="1:30" ht="12.75">
      <c r="A1062" s="4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</row>
    <row r="1063" spans="1:30" ht="12.75">
      <c r="A1063" s="4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</row>
    <row r="1064" spans="1:30" ht="12.75">
      <c r="A1064" s="4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</row>
    <row r="1065" spans="1:30" ht="12.75">
      <c r="A1065" s="4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</row>
    <row r="1066" spans="1:30" ht="12.75">
      <c r="A1066" s="4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</row>
    <row r="1067" spans="1:30" ht="12.75">
      <c r="A1067" s="4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</row>
    <row r="1068" spans="1:30" ht="12.75">
      <c r="A1068" s="4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</row>
  </sheetData>
  <mergeCells count="69">
    <mergeCell ref="B5:C5"/>
    <mergeCell ref="D5:E5"/>
    <mergeCell ref="F5:G5"/>
    <mergeCell ref="H5:I5"/>
    <mergeCell ref="J5:K5"/>
    <mergeCell ref="L5:N5"/>
    <mergeCell ref="O5:Q5"/>
    <mergeCell ref="B52:C52"/>
    <mergeCell ref="D52:E52"/>
    <mergeCell ref="F52:G52"/>
    <mergeCell ref="H52:I52"/>
    <mergeCell ref="J52:K52"/>
    <mergeCell ref="L52:N52"/>
    <mergeCell ref="O52:Q52"/>
    <mergeCell ref="B73:C73"/>
    <mergeCell ref="D73:E73"/>
    <mergeCell ref="F73:G73"/>
    <mergeCell ref="H73:I73"/>
    <mergeCell ref="J73:K73"/>
    <mergeCell ref="L73:N73"/>
    <mergeCell ref="O73:Q73"/>
    <mergeCell ref="B95:C95"/>
    <mergeCell ref="D95:E95"/>
    <mergeCell ref="F95:G95"/>
    <mergeCell ref="H95:I95"/>
    <mergeCell ref="J95:K95"/>
    <mergeCell ref="L95:N95"/>
    <mergeCell ref="O95:Q95"/>
    <mergeCell ref="B113:C113"/>
    <mergeCell ref="D113:E113"/>
    <mergeCell ref="F113:G113"/>
    <mergeCell ref="H113:I113"/>
    <mergeCell ref="J113:K113"/>
    <mergeCell ref="L113:N113"/>
    <mergeCell ref="O113:Q113"/>
    <mergeCell ref="B142:C142"/>
    <mergeCell ref="D142:E142"/>
    <mergeCell ref="F142:G142"/>
    <mergeCell ref="H142:I142"/>
    <mergeCell ref="J142:K142"/>
    <mergeCell ref="L142:N142"/>
    <mergeCell ref="O142:Q142"/>
    <mergeCell ref="L170:N170"/>
    <mergeCell ref="O170:Q170"/>
    <mergeCell ref="B214:C214"/>
    <mergeCell ref="D214:E214"/>
    <mergeCell ref="F214:G214"/>
    <mergeCell ref="H214:I214"/>
    <mergeCell ref="J214:K214"/>
    <mergeCell ref="L214:N214"/>
    <mergeCell ref="O214:Q214"/>
    <mergeCell ref="B170:C170"/>
    <mergeCell ref="F291:G291"/>
    <mergeCell ref="H291:I291"/>
    <mergeCell ref="J170:K170"/>
    <mergeCell ref="D170:E170"/>
    <mergeCell ref="F170:G170"/>
    <mergeCell ref="H170:I170"/>
    <mergeCell ref="J291:K291"/>
    <mergeCell ref="L291:M291"/>
    <mergeCell ref="B305:C305"/>
    <mergeCell ref="B298:C298"/>
    <mergeCell ref="D298:E298"/>
    <mergeCell ref="F298:G298"/>
    <mergeCell ref="H298:I298"/>
    <mergeCell ref="J298:K298"/>
    <mergeCell ref="L298:M298"/>
    <mergeCell ref="B291:C291"/>
    <mergeCell ref="D291:E291"/>
  </mergeCells>
  <printOptions horizontalCentered="1"/>
  <pageMargins left="0" right="0" top="0.5" bottom="0.5" header="0.5" footer="0.5"/>
  <pageSetup horizontalDpi="300" verticalDpi="300" orientation="landscape" scale="87" r:id="rId1"/>
  <rowBreaks count="7" manualBreakCount="7">
    <brk id="47" max="255" man="1"/>
    <brk id="91" max="255" man="1"/>
    <brk id="137" max="255" man="1"/>
    <brk id="166" max="255" man="1"/>
    <brk id="211" max="255" man="1"/>
    <brk id="240" max="255" man="1"/>
    <brk id="28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Iowa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adptemp</cp:lastModifiedBy>
  <cp:lastPrinted>2004-01-29T15:51:52Z</cp:lastPrinted>
  <dcterms:created xsi:type="dcterms:W3CDTF">2003-01-28T15:23:22Z</dcterms:created>
  <dcterms:modified xsi:type="dcterms:W3CDTF">2004-01-29T21:16:03Z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-724492304</vt:i4>
  </property>
  <property fmtid="{D5CDD505-2E9C-101B-9397-08002B2CF9AE}" pid="3" name="_EmailSubject">
    <vt:lpwstr>S04 enrollment</vt:lpwstr>
  </property>
  <property fmtid="{D5CDD505-2E9C-101B-9397-08002B2CF9AE}" pid="4" name="_AuthorEmail">
    <vt:lpwstr>mkmcdow@mail.adp.iastate.edu</vt:lpwstr>
  </property>
  <property fmtid="{D5CDD505-2E9C-101B-9397-08002B2CF9AE}" pid="5" name="_AuthorEmailDisplayName">
    <vt:lpwstr>McDowell, Marcia K [REC]</vt:lpwstr>
  </property>
  <property fmtid="{D5CDD505-2E9C-101B-9397-08002B2CF9AE}" pid="6" name="_ReviewingToolsShownOnce">
    <vt:lpwstr/>
  </property>
</Properties>
</file>