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5325" activeTab="0"/>
  </bookViews>
  <sheets>
    <sheet name="form" sheetId="1" r:id="rId1"/>
    <sheet name="Sheet3" sheetId="2" r:id="rId2"/>
  </sheets>
  <definedNames>
    <definedName name="_xlnm.Print_Area" localSheetId="0">'form'!$A$1:$Q$320</definedName>
  </definedNames>
  <calcPr fullCalcOnLoad="1"/>
</workbook>
</file>

<file path=xl/sharedStrings.xml><?xml version="1.0" encoding="utf-8"?>
<sst xmlns="http://schemas.openxmlformats.org/spreadsheetml/2006/main" count="733" uniqueCount="294">
  <si>
    <t>(Undergraduates/Professionals</t>
  </si>
  <si>
    <t>IOWA STATE UNIVERSITY OF SCIENCE AND TECHNOLOGY</t>
  </si>
  <si>
    <t>Page 1</t>
  </si>
  <si>
    <t xml:space="preserve">     by Curriculum/Major</t>
  </si>
  <si>
    <t>OFFICE OF THE REGISTRAR</t>
  </si>
  <si>
    <t xml:space="preserve"> Graduates by Department*)</t>
  </si>
  <si>
    <t>COLLEGE OF</t>
  </si>
  <si>
    <t>Freshmen</t>
  </si>
  <si>
    <t>Soph.</t>
  </si>
  <si>
    <t>Juniors</t>
  </si>
  <si>
    <t>Seniors</t>
  </si>
  <si>
    <t>Specials</t>
  </si>
  <si>
    <t>Undergraduates</t>
  </si>
  <si>
    <t>Graduates</t>
  </si>
  <si>
    <t>M</t>
  </si>
  <si>
    <t>W</t>
  </si>
  <si>
    <t>TOTAL</t>
  </si>
  <si>
    <t>No Graduates</t>
  </si>
  <si>
    <t>Agriculture-Undeclared</t>
  </si>
  <si>
    <t>Agricultural Biochemistry</t>
  </si>
  <si>
    <t>Agricultural Business</t>
  </si>
  <si>
    <t>Agricultural Educ. &amp; Studies</t>
  </si>
  <si>
    <t>Graduates Only</t>
  </si>
  <si>
    <t>Agricultural Studies</t>
  </si>
  <si>
    <t>Agricultural Systems Tech.</t>
  </si>
  <si>
    <t>Agronomy</t>
  </si>
  <si>
    <t>Animal Ecology</t>
  </si>
  <si>
    <t>Animal Science</t>
  </si>
  <si>
    <t>Animal Science (Pre-Vet)</t>
  </si>
  <si>
    <t>Biochemistry, Biophysics, &amp; Molecular Biology</t>
  </si>
  <si>
    <t>Graduates Only - See also BBMB in College of Liberal Arts &amp; Sciences</t>
  </si>
  <si>
    <t>Dairy Science</t>
  </si>
  <si>
    <t>Economics</t>
  </si>
  <si>
    <t>Graduates Only - See also Economics in the College of Liberal Arts &amp; Sciences</t>
  </si>
  <si>
    <t>Entomology</t>
  </si>
  <si>
    <t>Food Science &amp; Human Nutrition</t>
  </si>
  <si>
    <t>Forestry</t>
  </si>
  <si>
    <t>General Preveterinary Medicine</t>
  </si>
  <si>
    <t>Genetics (See also LAS)</t>
  </si>
  <si>
    <t xml:space="preserve">  See Zoology &amp; Genetics</t>
  </si>
  <si>
    <t>Horticulture</t>
  </si>
  <si>
    <t>Microbiology</t>
  </si>
  <si>
    <t>Plant Health &amp; Protection</t>
  </si>
  <si>
    <t>Plant Pathology</t>
  </si>
  <si>
    <t>Professional Agriculture</t>
  </si>
  <si>
    <t>Public Serv. &amp; Admin. in Ag.</t>
  </si>
  <si>
    <t>Sociology</t>
  </si>
  <si>
    <t>Graduates Only - See also Sociology in College of Liberal Arts &amp; Sciences</t>
  </si>
  <si>
    <t>Total by Gender</t>
  </si>
  <si>
    <t>(Undergraduates/Professionals by Curriculum/Major</t>
  </si>
  <si>
    <t>Page 2</t>
  </si>
  <si>
    <t xml:space="preserve"> BUSINESS</t>
  </si>
  <si>
    <t>Business - Undeclared</t>
  </si>
  <si>
    <t>Accounting</t>
  </si>
  <si>
    <t>Business Administration</t>
  </si>
  <si>
    <t>Finance</t>
  </si>
  <si>
    <t>Logistics, Operatons and Management Information Systems</t>
  </si>
  <si>
    <t>Management</t>
  </si>
  <si>
    <t>Management Info. Systems</t>
  </si>
  <si>
    <t>Marketing</t>
  </si>
  <si>
    <t>Pre-Business</t>
  </si>
  <si>
    <t xml:space="preserve">Total Business </t>
  </si>
  <si>
    <t xml:space="preserve"> DESIGN</t>
  </si>
  <si>
    <t>Design - Undeclared</t>
  </si>
  <si>
    <t>Architecture</t>
  </si>
  <si>
    <t>Graduates Only - See also Architecture-Professional Degree</t>
  </si>
  <si>
    <t>Architecture-Profess. Degree</t>
  </si>
  <si>
    <t>Art &amp; Design</t>
  </si>
  <si>
    <t>Art &amp; Design-B.A.</t>
  </si>
  <si>
    <t>Art &amp; Design-B.F.A.</t>
  </si>
  <si>
    <t>Community &amp; Regional Plan.</t>
  </si>
  <si>
    <t>Graphic Design</t>
  </si>
  <si>
    <t>Interior Design</t>
  </si>
  <si>
    <t>Landscape Architecture</t>
  </si>
  <si>
    <t>Pre-Architecture</t>
  </si>
  <si>
    <t>Pre-Landscape Architecture</t>
  </si>
  <si>
    <t>Total Design</t>
  </si>
  <si>
    <t>Page 3</t>
  </si>
  <si>
    <t>Curriculum &amp; Instruction</t>
  </si>
  <si>
    <t>Graduates Only - See also Educational  Leadership and Policy Studies</t>
  </si>
  <si>
    <t>Graduates Only - See also Curriculum and Instruction</t>
  </si>
  <si>
    <t>Elementary Education</t>
  </si>
  <si>
    <t>Health &amp; Human Performance</t>
  </si>
  <si>
    <t xml:space="preserve"> ENGINEERING</t>
  </si>
  <si>
    <t>Engineering - Undeclared</t>
  </si>
  <si>
    <t>Aerospace Engineering</t>
  </si>
  <si>
    <t>Agricultural Engineering</t>
  </si>
  <si>
    <t>See A B E</t>
  </si>
  <si>
    <t>Chemical Engineering</t>
  </si>
  <si>
    <t>Civil Engineering</t>
  </si>
  <si>
    <t>See C C E</t>
  </si>
  <si>
    <t>Computer Engineering</t>
  </si>
  <si>
    <t>See E C E</t>
  </si>
  <si>
    <t>Construction Engineering</t>
  </si>
  <si>
    <t>Electrical Engineering</t>
  </si>
  <si>
    <t>Electrical &amp; Computer Engr.</t>
  </si>
  <si>
    <t>Ind. &amp; Manufacturing Syst. Eng.</t>
  </si>
  <si>
    <t>Industrial Engineering</t>
  </si>
  <si>
    <t>See IMSE</t>
  </si>
  <si>
    <t>Materials Engineering</t>
  </si>
  <si>
    <t>Materials Science &amp; Engineering</t>
  </si>
  <si>
    <t>Mechanical Engineering</t>
  </si>
  <si>
    <t>Systems Engineering</t>
  </si>
  <si>
    <t>Total Engineering</t>
  </si>
  <si>
    <t>Page 4</t>
  </si>
  <si>
    <t>Apparel Merchandising,
  Design and Production</t>
  </si>
  <si>
    <t>Page 5</t>
  </si>
  <si>
    <t>COLLEGE OF LIBERAL</t>
  </si>
  <si>
    <t xml:space="preserve"> ARTS &amp; SCIENCES</t>
  </si>
  <si>
    <t>Intensive Engl. &amp; Orientation</t>
  </si>
  <si>
    <t>Advertising</t>
  </si>
  <si>
    <t>Anthropology</t>
  </si>
  <si>
    <t>Biochemistry</t>
  </si>
  <si>
    <t xml:space="preserve">  See Biochem &amp; Biophys</t>
  </si>
  <si>
    <t>Graduates Only --- See also BBMB in College of Agriculture</t>
  </si>
  <si>
    <t>Biological/Pre-Med. Illustr.</t>
  </si>
  <si>
    <t>Biophysics</t>
  </si>
  <si>
    <t>Chemistry</t>
  </si>
  <si>
    <t>Communications Studies</t>
  </si>
  <si>
    <t>Computer Science</t>
  </si>
  <si>
    <t>Earth Science</t>
  </si>
  <si>
    <t>See GE AT</t>
  </si>
  <si>
    <t>English</t>
  </si>
  <si>
    <t>French</t>
  </si>
  <si>
    <t>Geological &amp; Atmospheric Sci.</t>
  </si>
  <si>
    <t>Geology</t>
  </si>
  <si>
    <t>German</t>
  </si>
  <si>
    <t>History</t>
  </si>
  <si>
    <t>Interdisciplinary Studies</t>
  </si>
  <si>
    <t>Journalism &amp; Mass Comm.</t>
  </si>
  <si>
    <t>Liberal Studies</t>
  </si>
  <si>
    <t>Linguistics</t>
  </si>
  <si>
    <t>Mathematics</t>
  </si>
  <si>
    <t>Meteorology</t>
  </si>
  <si>
    <t>Music (Curriculum)</t>
  </si>
  <si>
    <t>Music (Major)</t>
  </si>
  <si>
    <t>Performing Arts</t>
  </si>
  <si>
    <t>Philosophy</t>
  </si>
  <si>
    <t>Physics</t>
  </si>
  <si>
    <t xml:space="preserve">  See Physics &amp; Astro</t>
  </si>
  <si>
    <t>Physics and Astronomy</t>
  </si>
  <si>
    <t>Political Science</t>
  </si>
  <si>
    <t xml:space="preserve">  (continued)</t>
  </si>
  <si>
    <t>Page 6</t>
  </si>
  <si>
    <t xml:space="preserve"> ARTS &amp; SCIENCES (con't)</t>
  </si>
  <si>
    <t>Pre-Advertising</t>
  </si>
  <si>
    <t>Pre-Biological/Pre-Medical Illustration</t>
  </si>
  <si>
    <t>Pre-Computer Science</t>
  </si>
  <si>
    <t>Pre-Journalism &amp; Mass Comm.</t>
  </si>
  <si>
    <t>Prep. for Human Medicine</t>
  </si>
  <si>
    <t>Preparation for Law</t>
  </si>
  <si>
    <t>Preprofess. Health Programs</t>
  </si>
  <si>
    <t>Psychology</t>
  </si>
  <si>
    <t>Religious Studies</t>
  </si>
  <si>
    <t>Russian Studies</t>
  </si>
  <si>
    <t>Spanish</t>
  </si>
  <si>
    <t>Speech Communication</t>
  </si>
  <si>
    <t>Statistics</t>
  </si>
  <si>
    <t>Technical Communication</t>
  </si>
  <si>
    <t>Women's Studies</t>
  </si>
  <si>
    <t>Total Liberal Arts &amp; Sciences</t>
  </si>
  <si>
    <t>INTERDEPARTMENTAL UNITS AND</t>
  </si>
  <si>
    <t xml:space="preserve">  GRADUATE UNDECLARED</t>
  </si>
  <si>
    <t>Nondegree - Undeclared</t>
  </si>
  <si>
    <t>Bioinformatics &amp; Computational Biology</t>
  </si>
  <si>
    <t>Graduates Only - Enrollment shown under admitting department</t>
  </si>
  <si>
    <t xml:space="preserve">       ---</t>
  </si>
  <si>
    <t>Genetics - Interdisciplinary</t>
  </si>
  <si>
    <t>Immunobiology</t>
  </si>
  <si>
    <t>Graduates Only - First year enrollment only.  All others shown under cooperating dept.</t>
  </si>
  <si>
    <t>Information Assurance</t>
  </si>
  <si>
    <t>Interdisciplinary Graduate Studies</t>
  </si>
  <si>
    <t>Neurosciences</t>
  </si>
  <si>
    <t>Sustainable Agriculture</t>
  </si>
  <si>
    <t>Toxicology</t>
  </si>
  <si>
    <t>Transportation</t>
  </si>
  <si>
    <t>Total Interdepartmental Programs</t>
  </si>
  <si>
    <t>Page 7</t>
  </si>
  <si>
    <t>1st year</t>
  </si>
  <si>
    <t>2nd year</t>
  </si>
  <si>
    <t>3rd year</t>
  </si>
  <si>
    <t>4th year</t>
  </si>
  <si>
    <t>Professional</t>
  </si>
  <si>
    <t xml:space="preserve">  VETERINARY MEDICINE</t>
  </si>
  <si>
    <t>Veterinary Medicine</t>
  </si>
  <si>
    <t>Biomedical Sciences</t>
  </si>
  <si>
    <t>Veterinary Clinical Sciences</t>
  </si>
  <si>
    <t>Vet. Diagnostic &amp; Production Animal Medicine</t>
  </si>
  <si>
    <t>Vet. Microbiology &amp; Preventive Medicine</t>
  </si>
  <si>
    <t>Veterinary Pathology</t>
  </si>
  <si>
    <t>Total Veterinary Medicine</t>
  </si>
  <si>
    <t>TOTAL UNDERGRADUATE ENROLLMENT</t>
  </si>
  <si>
    <t>TOTAL BY GENDER</t>
  </si>
  <si>
    <t>TOTAL BY YEAR</t>
  </si>
  <si>
    <t>TOTAL PROFESSIONAL ENROLLMENT</t>
  </si>
  <si>
    <t>TOTAL GRADUATE ENROLLMENT</t>
  </si>
  <si>
    <t>TOTAL ENROLLMENT</t>
  </si>
  <si>
    <t>Men</t>
  </si>
  <si>
    <t>Women</t>
  </si>
  <si>
    <t>Total</t>
  </si>
  <si>
    <t xml:space="preserve">TOTAL </t>
  </si>
  <si>
    <t>Natural Resource Ecology &amp; Mgmt</t>
  </si>
  <si>
    <t xml:space="preserve"> See Natural Resources Mgmt</t>
  </si>
  <si>
    <t xml:space="preserve">Ecology, Evolution and Organismal Biology </t>
  </si>
  <si>
    <t>Graduates Only - See also EEOB in the College of LAS and Interdepartmental Programs</t>
  </si>
  <si>
    <t xml:space="preserve">Genetics, Development and Cell Biology </t>
  </si>
  <si>
    <t>Graduates Only - See also GDCB in the College of LAS and Interdepartmental Programs</t>
  </si>
  <si>
    <t>Graduates Only - See also EEOB in the College of AG and Interdepartmental Programs</t>
  </si>
  <si>
    <t>Undeclared Distance Learning</t>
  </si>
  <si>
    <t>Human Computer Interaction</t>
  </si>
  <si>
    <t>Mol. Cell. &amp; Develpmt. Biology</t>
  </si>
  <si>
    <t>Graduates Only - See also EEOB in the Colleges of AG and LAS</t>
  </si>
  <si>
    <t>Graduates Only - See also GDCB in the Colleges of AG and LAS</t>
  </si>
  <si>
    <t>Page 8</t>
  </si>
  <si>
    <t>Open Option - LAS</t>
  </si>
  <si>
    <t>Agricultural &amp; Biosystems Engineering (see also ENGR)**</t>
  </si>
  <si>
    <t>Environmental Science</t>
  </si>
  <si>
    <t xml:space="preserve">Early Childhood Education </t>
  </si>
  <si>
    <t>Human Sciences</t>
  </si>
  <si>
    <t>Total Human Sciences</t>
  </si>
  <si>
    <t>Graduates Only - See also Food Science &amp; Nutrition in College of H Sci</t>
  </si>
  <si>
    <t xml:space="preserve">Family &amp; Consumer Sciences </t>
  </si>
  <si>
    <t xml:space="preserve">Child, Adult &amp; Family Services </t>
  </si>
  <si>
    <t>Family Finance, Housing &amp; Policy</t>
  </si>
  <si>
    <t>Educational Leadership &amp; Policy Studies</t>
  </si>
  <si>
    <t>Human Development  &amp; Family Studies</t>
  </si>
  <si>
    <t xml:space="preserve"> AGRICULTURE</t>
  </si>
  <si>
    <t>Biology (See also LAS)</t>
  </si>
  <si>
    <t>Logistics and Supply Chain Management</t>
  </si>
  <si>
    <t>Operations and Supply Chain Management</t>
  </si>
  <si>
    <t>Industrial Technology</t>
  </si>
  <si>
    <t>Dietetics (See also H Sci)</t>
  </si>
  <si>
    <t>Food Science (see also H Sci)</t>
  </si>
  <si>
    <t>Nutritional Science (See also H Sci)</t>
  </si>
  <si>
    <t>Diet and Exercise (see also H Sci)</t>
  </si>
  <si>
    <t>See ABE A</t>
  </si>
  <si>
    <t>Chemical &amp; Biological Engineering</t>
  </si>
  <si>
    <t>See C B E</t>
  </si>
  <si>
    <t>Pre Diet &amp; Exercise - (See also H Sci)</t>
  </si>
  <si>
    <t>Biorenewable Resources and Tech.</t>
  </si>
  <si>
    <t>Page 9</t>
  </si>
  <si>
    <t xml:space="preserve"> HUMAN SCIENCES</t>
  </si>
  <si>
    <t xml:space="preserve"> AGRICULTURE &amp; LIFE SCIENCES</t>
  </si>
  <si>
    <t>Total Agriculture &amp; Life Sciences</t>
  </si>
  <si>
    <t>Software Engineering (see also ENGR)</t>
  </si>
  <si>
    <t>Software Engineering (see also LAS)</t>
  </si>
  <si>
    <t>Kinesiology</t>
  </si>
  <si>
    <t>See Kinesiology</t>
  </si>
  <si>
    <t>Agriculture - Special (Non-Degree)</t>
  </si>
  <si>
    <t>Business - Special (Non-Degree)</t>
  </si>
  <si>
    <t>Design - Special (Non-Degree)</t>
  </si>
  <si>
    <t>Engineering - Special (Non-Degree)</t>
  </si>
  <si>
    <t>Human Sciences - Special (Non-Degree)</t>
  </si>
  <si>
    <t>Lib. Arts &amp; Sciences-Special (Non-Degree)</t>
  </si>
  <si>
    <t>Veterinary Medicine - Special (Non-Degree)</t>
  </si>
  <si>
    <t>Seed Technology &amp; Business</t>
  </si>
  <si>
    <t>Veterinary Medicine Nebraska Alliance</t>
  </si>
  <si>
    <t>Kinesiology and Health</t>
  </si>
  <si>
    <t>Business Economics</t>
  </si>
  <si>
    <t>Integrated Studio Arts</t>
  </si>
  <si>
    <t>Nutritional Sciences</t>
  </si>
  <si>
    <t>Agricultural Exploration</t>
  </si>
  <si>
    <t>Civil, Construction &amp; Environmental Engr.</t>
  </si>
  <si>
    <t>Apparel, Educational Studies,
  &amp; Hospitality Management</t>
  </si>
  <si>
    <t>Culinary Science (See also H Sci)</t>
  </si>
  <si>
    <t>Family &amp; Consumer Sciences 
   Education &amp; Studies</t>
  </si>
  <si>
    <t>Hotel, Restaurant and
   Institution Management</t>
  </si>
  <si>
    <t>Environmental Science ( See also Ag LS)</t>
  </si>
  <si>
    <t>Genetics (See also Ag LS)</t>
  </si>
  <si>
    <t>Sociology (See also Ag LS)</t>
  </si>
  <si>
    <t>Agricultural &amp; Biosystems Engineering (See also Ag LS)</t>
  </si>
  <si>
    <t>Culinary Science (See also Ag LS)</t>
  </si>
  <si>
    <t>Diet and Exercise  (See also Ag LS)</t>
  </si>
  <si>
    <t>Dietetics  (See also Ag LS)</t>
  </si>
  <si>
    <t>Food Science (See also Ag LS)</t>
  </si>
  <si>
    <t>Nutritional Science (See also Ag LS)</t>
  </si>
  <si>
    <t>Pre Diet &amp; Exercise - (See also Ag LS)</t>
  </si>
  <si>
    <t>Biology (See also Ag LS)</t>
  </si>
  <si>
    <t>Economics (See also Ag LS)</t>
  </si>
  <si>
    <t>Environmental Science (See also LAS)</t>
  </si>
  <si>
    <t>Agricultural &amp; Life Sciences Education</t>
  </si>
  <si>
    <t>Global Resource Systems</t>
  </si>
  <si>
    <t>Insect Science</t>
  </si>
  <si>
    <t>Plant Biology</t>
  </si>
  <si>
    <t>Pre-Community &amp; Regional Planning</t>
  </si>
  <si>
    <t>Biological Systems Enginnering</t>
  </si>
  <si>
    <t>Zoology</t>
  </si>
  <si>
    <t>World Languages &amp; Cultures</t>
  </si>
  <si>
    <t>Enrollment Statistics for Spring Semester 2010</t>
  </si>
  <si>
    <t>Spring Semester 2010</t>
  </si>
  <si>
    <t>January 27, 2010</t>
  </si>
  <si>
    <t>Pre-Graphic Design</t>
  </si>
  <si>
    <t>Pre-Interior Design</t>
  </si>
  <si>
    <t>Pre-Liberal Studies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</si>
</sst>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00000"/>
  </numFmts>
  <fonts count="42">
    <font>
      <sz val="10"/>
      <name val="Arial"/>
      <family val="0"/>
    </font>
    <font>
      <sz val="9"/>
      <name val="Helv"/>
      <family val="0"/>
    </font>
    <font>
      <sz val="8"/>
      <name val="Helv"/>
      <family val="0"/>
    </font>
    <font>
      <sz val="12"/>
      <name val="Helv"/>
      <family val="0"/>
    </font>
    <font>
      <u val="single"/>
      <sz val="12"/>
      <name val="Helv"/>
      <family val="0"/>
    </font>
    <font>
      <sz val="10"/>
      <name val="Helv"/>
      <family val="0"/>
    </font>
    <font>
      <sz val="9"/>
      <name val="Univers 45 Light"/>
      <family val="2"/>
    </font>
    <font>
      <b/>
      <sz val="9"/>
      <name val="Helv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37" fontId="1" fillId="0" borderId="0" xfId="0" applyNumberFormat="1" applyFont="1" applyFill="1" applyAlignment="1">
      <alignment horizontal="centerContinuous"/>
    </xf>
    <xf numFmtId="37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37" fontId="1" fillId="0" borderId="0" xfId="0" applyNumberFormat="1" applyFont="1" applyFill="1" applyAlignment="1">
      <alignment horizontal="right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37" fontId="1" fillId="0" borderId="12" xfId="0" applyNumberFormat="1" applyFont="1" applyFill="1" applyBorder="1" applyAlignment="1">
      <alignment horizontal="center"/>
    </xf>
    <xf numFmtId="37" fontId="1" fillId="0" borderId="0" xfId="0" applyNumberFormat="1" applyFont="1" applyFill="1" applyBorder="1" applyAlignment="1">
      <alignment horizontal="center"/>
    </xf>
    <xf numFmtId="37" fontId="1" fillId="0" borderId="13" xfId="0" applyNumberFormat="1" applyFont="1" applyFill="1" applyBorder="1" applyAlignment="1">
      <alignment horizontal="center"/>
    </xf>
    <xf numFmtId="37" fontId="1" fillId="0" borderId="11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37" fontId="1" fillId="0" borderId="15" xfId="0" applyNumberFormat="1" applyFont="1" applyFill="1" applyBorder="1" applyAlignment="1">
      <alignment/>
    </xf>
    <xf numFmtId="37" fontId="1" fillId="0" borderId="16" xfId="0" applyNumberFormat="1" applyFont="1" applyFill="1" applyBorder="1" applyAlignment="1">
      <alignment/>
    </xf>
    <xf numFmtId="37" fontId="1" fillId="0" borderId="17" xfId="0" applyNumberFormat="1" applyFont="1" applyFill="1" applyBorder="1" applyAlignment="1">
      <alignment/>
    </xf>
    <xf numFmtId="37" fontId="1" fillId="0" borderId="18" xfId="0" applyNumberFormat="1" applyFont="1" applyFill="1" applyBorder="1" applyAlignment="1">
      <alignment/>
    </xf>
    <xf numFmtId="37" fontId="1" fillId="0" borderId="19" xfId="0" applyNumberFormat="1" applyFont="1" applyFill="1" applyBorder="1" applyAlignment="1">
      <alignment/>
    </xf>
    <xf numFmtId="37" fontId="1" fillId="0" borderId="20" xfId="0" applyNumberFormat="1" applyFont="1" applyFill="1" applyBorder="1" applyAlignment="1">
      <alignment/>
    </xf>
    <xf numFmtId="37" fontId="1" fillId="0" borderId="16" xfId="0" applyNumberFormat="1" applyFont="1" applyFill="1" applyBorder="1" applyAlignment="1">
      <alignment horizontal="left"/>
    </xf>
    <xf numFmtId="37" fontId="1" fillId="0" borderId="21" xfId="0" applyNumberFormat="1" applyFont="1" applyFill="1" applyBorder="1" applyAlignment="1">
      <alignment/>
    </xf>
    <xf numFmtId="0" fontId="1" fillId="0" borderId="22" xfId="0" applyFont="1" applyFill="1" applyBorder="1" applyAlignment="1">
      <alignment horizontal="left"/>
    </xf>
    <xf numFmtId="37" fontId="1" fillId="0" borderId="23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37" fontId="1" fillId="0" borderId="24" xfId="0" applyNumberFormat="1" applyFont="1" applyFill="1" applyBorder="1" applyAlignment="1">
      <alignment/>
    </xf>
    <xf numFmtId="37" fontId="1" fillId="0" borderId="25" xfId="0" applyNumberFormat="1" applyFont="1" applyFill="1" applyBorder="1" applyAlignment="1">
      <alignment/>
    </xf>
    <xf numFmtId="37" fontId="1" fillId="0" borderId="26" xfId="0" applyNumberFormat="1" applyFont="1" applyFill="1" applyBorder="1" applyAlignment="1">
      <alignment horizontal="left"/>
    </xf>
    <xf numFmtId="37" fontId="1" fillId="0" borderId="27" xfId="0" applyNumberFormat="1" applyFont="1" applyFill="1" applyBorder="1" applyAlignment="1">
      <alignment/>
    </xf>
    <xf numFmtId="0" fontId="1" fillId="0" borderId="28" xfId="0" applyFont="1" applyFill="1" applyBorder="1" applyAlignment="1">
      <alignment horizontal="left"/>
    </xf>
    <xf numFmtId="37" fontId="1" fillId="0" borderId="29" xfId="0" applyNumberFormat="1" applyFont="1" applyFill="1" applyBorder="1" applyAlignment="1">
      <alignment/>
    </xf>
    <xf numFmtId="37" fontId="1" fillId="0" borderId="30" xfId="0" applyNumberFormat="1" applyFont="1" applyFill="1" applyBorder="1" applyAlignment="1">
      <alignment/>
    </xf>
    <xf numFmtId="0" fontId="1" fillId="0" borderId="25" xfId="0" applyFont="1" applyFill="1" applyBorder="1" applyAlignment="1">
      <alignment horizontal="left"/>
    </xf>
    <xf numFmtId="37" fontId="1" fillId="0" borderId="26" xfId="0" applyNumberFormat="1" applyFont="1" applyFill="1" applyBorder="1" applyAlignment="1">
      <alignment/>
    </xf>
    <xf numFmtId="37" fontId="1" fillId="0" borderId="31" xfId="0" applyNumberFormat="1" applyFont="1" applyFill="1" applyBorder="1" applyAlignment="1">
      <alignment/>
    </xf>
    <xf numFmtId="37" fontId="1" fillId="0" borderId="32" xfId="0" applyNumberFormat="1" applyFont="1" applyFill="1" applyBorder="1" applyAlignment="1">
      <alignment/>
    </xf>
    <xf numFmtId="37" fontId="1" fillId="0" borderId="33" xfId="0" applyNumberFormat="1" applyFont="1" applyFill="1" applyBorder="1" applyAlignment="1">
      <alignment/>
    </xf>
    <xf numFmtId="37" fontId="1" fillId="0" borderId="34" xfId="0" applyNumberFormat="1" applyFont="1" applyFill="1" applyBorder="1" applyAlignment="1">
      <alignment/>
    </xf>
    <xf numFmtId="37" fontId="1" fillId="0" borderId="35" xfId="0" applyNumberFormat="1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37" fontId="1" fillId="0" borderId="22" xfId="0" applyNumberFormat="1" applyFont="1" applyFill="1" applyBorder="1" applyAlignment="1">
      <alignment/>
    </xf>
    <xf numFmtId="0" fontId="1" fillId="0" borderId="36" xfId="0" applyFont="1" applyFill="1" applyBorder="1" applyAlignment="1">
      <alignment/>
    </xf>
    <xf numFmtId="37" fontId="1" fillId="0" borderId="37" xfId="0" applyNumberFormat="1" applyFont="1" applyFill="1" applyBorder="1" applyAlignment="1">
      <alignment/>
    </xf>
    <xf numFmtId="37" fontId="1" fillId="0" borderId="38" xfId="0" applyNumberFormat="1" applyFont="1" applyFill="1" applyBorder="1" applyAlignment="1">
      <alignment/>
    </xf>
    <xf numFmtId="37" fontId="1" fillId="0" borderId="39" xfId="0" applyNumberFormat="1" applyFont="1" applyFill="1" applyBorder="1" applyAlignment="1">
      <alignment/>
    </xf>
    <xf numFmtId="37" fontId="1" fillId="0" borderId="40" xfId="0" applyNumberFormat="1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37" fontId="1" fillId="0" borderId="36" xfId="0" applyNumberFormat="1" applyFont="1" applyFill="1" applyBorder="1" applyAlignment="1">
      <alignment/>
    </xf>
    <xf numFmtId="37" fontId="1" fillId="0" borderId="37" xfId="0" applyNumberFormat="1" applyFont="1" applyFill="1" applyBorder="1" applyAlignment="1">
      <alignment horizontal="left"/>
    </xf>
    <xf numFmtId="37" fontId="1" fillId="0" borderId="23" xfId="0" applyNumberFormat="1" applyFont="1" applyFill="1" applyBorder="1" applyAlignment="1">
      <alignment horizontal="left"/>
    </xf>
    <xf numFmtId="37" fontId="1" fillId="0" borderId="28" xfId="0" applyNumberFormat="1" applyFont="1" applyFill="1" applyBorder="1" applyAlignment="1">
      <alignment/>
    </xf>
    <xf numFmtId="37" fontId="1" fillId="0" borderId="41" xfId="0" applyNumberFormat="1" applyFont="1" applyFill="1" applyBorder="1" applyAlignment="1">
      <alignment/>
    </xf>
    <xf numFmtId="37" fontId="1" fillId="0" borderId="42" xfId="0" applyNumberFormat="1" applyFont="1" applyFill="1" applyBorder="1" applyAlignment="1">
      <alignment/>
    </xf>
    <xf numFmtId="0" fontId="1" fillId="0" borderId="43" xfId="0" applyFont="1" applyFill="1" applyBorder="1" applyAlignment="1">
      <alignment horizontal="left"/>
    </xf>
    <xf numFmtId="37" fontId="1" fillId="0" borderId="44" xfId="0" applyNumberFormat="1" applyFont="1" applyFill="1" applyBorder="1" applyAlignment="1">
      <alignment/>
    </xf>
    <xf numFmtId="37" fontId="1" fillId="0" borderId="44" xfId="0" applyNumberFormat="1" applyFont="1" applyFill="1" applyBorder="1" applyAlignment="1">
      <alignment horizontal="left"/>
    </xf>
    <xf numFmtId="37" fontId="1" fillId="0" borderId="45" xfId="0" applyNumberFormat="1" applyFont="1" applyFill="1" applyBorder="1" applyAlignment="1">
      <alignment/>
    </xf>
    <xf numFmtId="37" fontId="1" fillId="0" borderId="46" xfId="0" applyNumberFormat="1" applyFont="1" applyFill="1" applyBorder="1" applyAlignment="1">
      <alignment/>
    </xf>
    <xf numFmtId="37" fontId="1" fillId="0" borderId="47" xfId="0" applyNumberFormat="1" applyFont="1" applyFill="1" applyBorder="1" applyAlignment="1">
      <alignment/>
    </xf>
    <xf numFmtId="37" fontId="1" fillId="0" borderId="48" xfId="0" applyNumberFormat="1" applyFont="1" applyFill="1" applyBorder="1" applyAlignment="1">
      <alignment/>
    </xf>
    <xf numFmtId="37" fontId="1" fillId="0" borderId="49" xfId="0" applyNumberFormat="1" applyFont="1" applyFill="1" applyBorder="1" applyAlignment="1">
      <alignment/>
    </xf>
    <xf numFmtId="37" fontId="1" fillId="0" borderId="50" xfId="0" applyNumberFormat="1" applyFont="1" applyFill="1" applyBorder="1" applyAlignment="1">
      <alignment/>
    </xf>
    <xf numFmtId="0" fontId="1" fillId="0" borderId="33" xfId="0" applyFont="1" applyFill="1" applyBorder="1" applyAlignment="1">
      <alignment horizontal="left"/>
    </xf>
    <xf numFmtId="37" fontId="1" fillId="0" borderId="51" xfId="0" applyNumberFormat="1" applyFont="1" applyFill="1" applyBorder="1" applyAlignment="1">
      <alignment/>
    </xf>
    <xf numFmtId="37" fontId="1" fillId="0" borderId="52" xfId="0" applyNumberFormat="1" applyFont="1" applyFill="1" applyBorder="1" applyAlignment="1">
      <alignment/>
    </xf>
    <xf numFmtId="37" fontId="1" fillId="0" borderId="46" xfId="0" applyNumberFormat="1" applyFont="1" applyFill="1" applyBorder="1" applyAlignment="1">
      <alignment horizontal="center"/>
    </xf>
    <xf numFmtId="37" fontId="1" fillId="0" borderId="45" xfId="0" applyNumberFormat="1" applyFont="1" applyFill="1" applyBorder="1" applyAlignment="1">
      <alignment horizontal="left"/>
    </xf>
    <xf numFmtId="37" fontId="1" fillId="0" borderId="12" xfId="0" applyNumberFormat="1" applyFont="1" applyFill="1" applyBorder="1" applyAlignment="1">
      <alignment horizontal="right"/>
    </xf>
    <xf numFmtId="37" fontId="1" fillId="0" borderId="53" xfId="0" applyNumberFormat="1" applyFont="1" applyFill="1" applyBorder="1" applyAlignment="1">
      <alignment horizontal="center"/>
    </xf>
    <xf numFmtId="37" fontId="1" fillId="0" borderId="13" xfId="0" applyNumberFormat="1" applyFont="1" applyFill="1" applyBorder="1" applyAlignment="1">
      <alignment horizontal="right"/>
    </xf>
    <xf numFmtId="37" fontId="1" fillId="0" borderId="0" xfId="0" applyNumberFormat="1" applyFont="1" applyFill="1" applyAlignment="1">
      <alignment horizontal="center"/>
    </xf>
    <xf numFmtId="37" fontId="1" fillId="0" borderId="54" xfId="0" applyNumberFormat="1" applyFont="1" applyFill="1" applyBorder="1" applyAlignment="1">
      <alignment/>
    </xf>
    <xf numFmtId="37" fontId="1" fillId="0" borderId="55" xfId="0" applyNumberFormat="1" applyFont="1" applyFill="1" applyBorder="1" applyAlignment="1">
      <alignment/>
    </xf>
    <xf numFmtId="37" fontId="1" fillId="0" borderId="56" xfId="0" applyNumberFormat="1" applyFont="1" applyFill="1" applyBorder="1" applyAlignment="1">
      <alignment/>
    </xf>
    <xf numFmtId="0" fontId="1" fillId="0" borderId="48" xfId="0" applyFont="1" applyFill="1" applyBorder="1" applyAlignment="1">
      <alignment horizontal="left"/>
    </xf>
    <xf numFmtId="37" fontId="1" fillId="0" borderId="57" xfId="0" applyNumberFormat="1" applyFont="1" applyFill="1" applyBorder="1" applyAlignment="1">
      <alignment/>
    </xf>
    <xf numFmtId="37" fontId="1" fillId="0" borderId="58" xfId="0" applyNumberFormat="1" applyFont="1" applyFill="1" applyBorder="1" applyAlignment="1">
      <alignment/>
    </xf>
    <xf numFmtId="37" fontId="1" fillId="0" borderId="14" xfId="0" applyNumberFormat="1" applyFont="1" applyFill="1" applyBorder="1" applyAlignment="1">
      <alignment/>
    </xf>
    <xf numFmtId="37" fontId="1" fillId="0" borderId="46" xfId="0" applyNumberFormat="1" applyFont="1" applyFill="1" applyBorder="1" applyAlignment="1">
      <alignment horizontal="left"/>
    </xf>
    <xf numFmtId="37" fontId="1" fillId="0" borderId="43" xfId="0" applyNumberFormat="1" applyFont="1" applyFill="1" applyBorder="1" applyAlignment="1">
      <alignment horizontal="left"/>
    </xf>
    <xf numFmtId="37" fontId="1" fillId="0" borderId="12" xfId="0" applyNumberFormat="1" applyFont="1" applyFill="1" applyBorder="1" applyAlignment="1">
      <alignment horizontal="left"/>
    </xf>
    <xf numFmtId="37" fontId="1" fillId="0" borderId="59" xfId="0" applyNumberFormat="1" applyFont="1" applyFill="1" applyBorder="1" applyAlignment="1">
      <alignment/>
    </xf>
    <xf numFmtId="37" fontId="1" fillId="0" borderId="59" xfId="0" applyNumberFormat="1" applyFont="1" applyFill="1" applyBorder="1" applyAlignment="1">
      <alignment horizontal="left"/>
    </xf>
    <xf numFmtId="37" fontId="1" fillId="0" borderId="60" xfId="0" applyNumberFormat="1" applyFont="1" applyFill="1" applyBorder="1" applyAlignment="1">
      <alignment/>
    </xf>
    <xf numFmtId="0" fontId="1" fillId="0" borderId="61" xfId="0" applyFont="1" applyFill="1" applyBorder="1" applyAlignment="1">
      <alignment horizontal="left"/>
    </xf>
    <xf numFmtId="37" fontId="1" fillId="0" borderId="23" xfId="0" applyNumberFormat="1" applyFont="1" applyFill="1" applyBorder="1" applyAlignment="1">
      <alignment horizontal="right"/>
    </xf>
    <xf numFmtId="37" fontId="1" fillId="0" borderId="45" xfId="0" applyNumberFormat="1" applyFont="1" applyFill="1" applyBorder="1" applyAlignment="1">
      <alignment horizontal="center"/>
    </xf>
    <xf numFmtId="37" fontId="1" fillId="0" borderId="25" xfId="0" applyNumberFormat="1" applyFont="1" applyFill="1" applyBorder="1" applyAlignment="1">
      <alignment horizontal="left"/>
    </xf>
    <xf numFmtId="37" fontId="2" fillId="0" borderId="26" xfId="0" applyNumberFormat="1" applyFont="1" applyFill="1" applyBorder="1" applyAlignment="1">
      <alignment/>
    </xf>
    <xf numFmtId="0" fontId="1" fillId="0" borderId="62" xfId="0" applyFont="1" applyFill="1" applyBorder="1" applyAlignment="1">
      <alignment horizontal="left"/>
    </xf>
    <xf numFmtId="0" fontId="1" fillId="0" borderId="48" xfId="0" applyFont="1" applyFill="1" applyBorder="1" applyAlignment="1">
      <alignment/>
    </xf>
    <xf numFmtId="37" fontId="1" fillId="0" borderId="12" xfId="0" applyNumberFormat="1" applyFont="1" applyFill="1" applyBorder="1" applyAlignment="1">
      <alignment/>
    </xf>
    <xf numFmtId="0" fontId="1" fillId="0" borderId="6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 wrapText="1"/>
    </xf>
    <xf numFmtId="37" fontId="1" fillId="0" borderId="64" xfId="0" applyNumberFormat="1" applyFont="1" applyFill="1" applyBorder="1" applyAlignment="1">
      <alignment/>
    </xf>
    <xf numFmtId="0" fontId="1" fillId="0" borderId="22" xfId="0" applyFont="1" applyFill="1" applyBorder="1" applyAlignment="1">
      <alignment horizontal="left" wrapText="1"/>
    </xf>
    <xf numFmtId="37" fontId="1" fillId="0" borderId="63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 horizontal="left"/>
    </xf>
    <xf numFmtId="37" fontId="1" fillId="0" borderId="65" xfId="0" applyNumberFormat="1" applyFont="1" applyFill="1" applyBorder="1" applyAlignment="1">
      <alignment/>
    </xf>
    <xf numFmtId="37" fontId="1" fillId="0" borderId="66" xfId="0" applyNumberFormat="1" applyFont="1" applyFill="1" applyBorder="1" applyAlignment="1">
      <alignment/>
    </xf>
    <xf numFmtId="37" fontId="1" fillId="0" borderId="47" xfId="0" applyNumberFormat="1" applyFont="1" applyFill="1" applyBorder="1" applyAlignment="1">
      <alignment horizontal="center"/>
    </xf>
    <xf numFmtId="37" fontId="1" fillId="0" borderId="6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37" fontId="1" fillId="0" borderId="63" xfId="0" applyNumberFormat="1" applyFont="1" applyFill="1" applyBorder="1" applyAlignment="1">
      <alignment horizontal="left"/>
    </xf>
    <xf numFmtId="37" fontId="1" fillId="0" borderId="43" xfId="0" applyNumberFormat="1" applyFont="1" applyFill="1" applyBorder="1" applyAlignment="1">
      <alignment horizontal="center"/>
    </xf>
    <xf numFmtId="37" fontId="1" fillId="0" borderId="50" xfId="0" applyNumberFormat="1" applyFont="1" applyFill="1" applyBorder="1" applyAlignment="1">
      <alignment horizontal="center"/>
    </xf>
    <xf numFmtId="37" fontId="1" fillId="0" borderId="67" xfId="0" applyNumberFormat="1" applyFont="1" applyFill="1" applyBorder="1" applyAlignment="1">
      <alignment/>
    </xf>
    <xf numFmtId="37" fontId="1" fillId="0" borderId="13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left"/>
    </xf>
    <xf numFmtId="37" fontId="1" fillId="0" borderId="68" xfId="0" applyNumberFormat="1" applyFont="1" applyFill="1" applyBorder="1" applyAlignment="1">
      <alignment horizontal="left"/>
    </xf>
    <xf numFmtId="37" fontId="1" fillId="0" borderId="68" xfId="0" applyNumberFormat="1" applyFont="1" applyFill="1" applyBorder="1" applyAlignment="1">
      <alignment/>
    </xf>
    <xf numFmtId="0" fontId="1" fillId="0" borderId="69" xfId="0" applyFont="1" applyFill="1" applyBorder="1" applyAlignment="1">
      <alignment horizontal="left"/>
    </xf>
    <xf numFmtId="37" fontId="1" fillId="0" borderId="70" xfId="0" applyNumberFormat="1" applyFont="1" applyFill="1" applyBorder="1" applyAlignment="1">
      <alignment/>
    </xf>
    <xf numFmtId="37" fontId="1" fillId="0" borderId="70" xfId="0" applyNumberFormat="1" applyFont="1" applyFill="1" applyBorder="1" applyAlignment="1">
      <alignment horizontal="left"/>
    </xf>
    <xf numFmtId="37" fontId="1" fillId="0" borderId="71" xfId="0" applyNumberFormat="1" applyFont="1" applyFill="1" applyBorder="1" applyAlignment="1">
      <alignment/>
    </xf>
    <xf numFmtId="37" fontId="1" fillId="0" borderId="27" xfId="0" applyNumberFormat="1" applyFont="1" applyFill="1" applyBorder="1" applyAlignment="1">
      <alignment horizontal="left"/>
    </xf>
    <xf numFmtId="0" fontId="1" fillId="0" borderId="72" xfId="0" applyFont="1" applyFill="1" applyBorder="1" applyAlignment="1">
      <alignment horizontal="left"/>
    </xf>
    <xf numFmtId="37" fontId="1" fillId="0" borderId="73" xfId="0" applyNumberFormat="1" applyFont="1" applyFill="1" applyBorder="1" applyAlignment="1">
      <alignment/>
    </xf>
    <xf numFmtId="37" fontId="1" fillId="0" borderId="73" xfId="0" applyNumberFormat="1" applyFont="1" applyFill="1" applyBorder="1" applyAlignment="1">
      <alignment horizontal="left"/>
    </xf>
    <xf numFmtId="37" fontId="1" fillId="0" borderId="74" xfId="0" applyNumberFormat="1" applyFont="1" applyFill="1" applyBorder="1" applyAlignment="1">
      <alignment/>
    </xf>
    <xf numFmtId="37" fontId="1" fillId="0" borderId="47" xfId="0" applyNumberFormat="1" applyFont="1" applyFill="1" applyBorder="1" applyAlignment="1">
      <alignment horizontal="left"/>
    </xf>
    <xf numFmtId="37" fontId="1" fillId="0" borderId="44" xfId="0" applyNumberFormat="1" applyFont="1" applyFill="1" applyBorder="1" applyAlignment="1">
      <alignment horizontal="center"/>
    </xf>
    <xf numFmtId="37" fontId="2" fillId="0" borderId="0" xfId="0" applyNumberFormat="1" applyFont="1" applyFill="1" applyAlignment="1">
      <alignment/>
    </xf>
    <xf numFmtId="37" fontId="1" fillId="0" borderId="67" xfId="0" applyNumberFormat="1" applyFont="1" applyFill="1" applyBorder="1" applyAlignment="1">
      <alignment horizontal="center"/>
    </xf>
    <xf numFmtId="37" fontId="1" fillId="0" borderId="34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37" fontId="4" fillId="0" borderId="0" xfId="0" applyNumberFormat="1" applyFont="1" applyFill="1" applyAlignment="1">
      <alignment horizontal="center"/>
    </xf>
    <xf numFmtId="37" fontId="3" fillId="0" borderId="0" xfId="0" applyNumberFormat="1" applyFont="1" applyFill="1" applyAlignment="1">
      <alignment horizontal="centerContinuous"/>
    </xf>
    <xf numFmtId="37" fontId="3" fillId="0" borderId="0" xfId="0" applyNumberFormat="1" applyFont="1" applyFill="1" applyAlignment="1">
      <alignment/>
    </xf>
    <xf numFmtId="37" fontId="5" fillId="0" borderId="0" xfId="0" applyNumberFormat="1" applyFont="1" applyFill="1" applyAlignment="1">
      <alignment horizontal="right"/>
    </xf>
    <xf numFmtId="37" fontId="5" fillId="0" borderId="0" xfId="0" applyNumberFormat="1" applyFont="1" applyFill="1" applyAlignment="1">
      <alignment horizontal="center"/>
    </xf>
    <xf numFmtId="37" fontId="1" fillId="0" borderId="64" xfId="0" applyNumberFormat="1" applyFont="1" applyFill="1" applyBorder="1" applyAlignment="1">
      <alignment horizontal="center"/>
    </xf>
    <xf numFmtId="37" fontId="1" fillId="0" borderId="10" xfId="0" applyNumberFormat="1" applyFont="1" applyFill="1" applyBorder="1" applyAlignment="1">
      <alignment horizontal="center"/>
    </xf>
    <xf numFmtId="37" fontId="1" fillId="0" borderId="37" xfId="0" applyNumberFormat="1" applyFont="1" applyFill="1" applyBorder="1" applyAlignment="1">
      <alignment horizontal="right"/>
    </xf>
    <xf numFmtId="37" fontId="1" fillId="0" borderId="75" xfId="0" applyNumberFormat="1" applyFont="1" applyFill="1" applyBorder="1" applyAlignment="1">
      <alignment horizontal="left"/>
    </xf>
    <xf numFmtId="37" fontId="1" fillId="0" borderId="75" xfId="0" applyNumberFormat="1" applyFont="1" applyFill="1" applyBorder="1" applyAlignment="1">
      <alignment/>
    </xf>
    <xf numFmtId="37" fontId="1" fillId="0" borderId="76" xfId="0" applyNumberFormat="1" applyFont="1" applyFill="1" applyBorder="1" applyAlignment="1">
      <alignment/>
    </xf>
    <xf numFmtId="37" fontId="1" fillId="0" borderId="77" xfId="0" applyNumberFormat="1" applyFont="1" applyFill="1" applyBorder="1" applyAlignment="1">
      <alignment/>
    </xf>
    <xf numFmtId="37" fontId="1" fillId="0" borderId="65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left" vertical="center" wrapText="1"/>
    </xf>
    <xf numFmtId="37" fontId="1" fillId="0" borderId="23" xfId="0" applyNumberFormat="1" applyFont="1" applyFill="1" applyBorder="1" applyAlignment="1">
      <alignment vertical="center"/>
    </xf>
    <xf numFmtId="37" fontId="1" fillId="0" borderId="54" xfId="0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37" fontId="1" fillId="0" borderId="32" xfId="0" applyNumberFormat="1" applyFont="1" applyFill="1" applyBorder="1" applyAlignment="1">
      <alignment vertical="center"/>
    </xf>
    <xf numFmtId="37" fontId="1" fillId="0" borderId="26" xfId="0" applyNumberFormat="1" applyFont="1" applyFill="1" applyBorder="1" applyAlignment="1">
      <alignment horizontal="left" vertical="center"/>
    </xf>
    <xf numFmtId="37" fontId="1" fillId="0" borderId="3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" fillId="0" borderId="22" xfId="0" applyFont="1" applyFill="1" applyBorder="1" applyAlignment="1">
      <alignment horizontal="left" vertical="center" wrapText="1"/>
    </xf>
    <xf numFmtId="37" fontId="1" fillId="0" borderId="26" xfId="0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horizontal="left" vertical="center"/>
    </xf>
    <xf numFmtId="37" fontId="1" fillId="0" borderId="65" xfId="0" applyNumberFormat="1" applyFont="1" applyFill="1" applyBorder="1" applyAlignment="1">
      <alignment vertical="center"/>
    </xf>
    <xf numFmtId="0" fontId="1" fillId="0" borderId="22" xfId="0" applyFont="1" applyFill="1" applyBorder="1" applyAlignment="1">
      <alignment horizontal="left" vertical="center"/>
    </xf>
    <xf numFmtId="37" fontId="1" fillId="0" borderId="51" xfId="0" applyNumberFormat="1" applyFont="1" applyFill="1" applyBorder="1" applyAlignment="1">
      <alignment vertical="center"/>
    </xf>
    <xf numFmtId="37" fontId="1" fillId="0" borderId="59" xfId="0" applyNumberFormat="1" applyFont="1" applyFill="1" applyBorder="1" applyAlignment="1">
      <alignment horizontal="left" vertical="center"/>
    </xf>
    <xf numFmtId="37" fontId="1" fillId="0" borderId="59" xfId="0" applyNumberFormat="1" applyFont="1" applyFill="1" applyBorder="1" applyAlignment="1">
      <alignment vertical="center"/>
    </xf>
    <xf numFmtId="0" fontId="1" fillId="0" borderId="33" xfId="0" applyFont="1" applyFill="1" applyBorder="1" applyAlignment="1">
      <alignment horizontal="left" vertical="center" wrapText="1"/>
    </xf>
    <xf numFmtId="37" fontId="1" fillId="0" borderId="34" xfId="0" applyNumberFormat="1" applyFont="1" applyFill="1" applyBorder="1" applyAlignment="1">
      <alignment vertical="center"/>
    </xf>
    <xf numFmtId="37" fontId="1" fillId="0" borderId="60" xfId="0" applyNumberFormat="1" applyFont="1" applyFill="1" applyBorder="1" applyAlignment="1">
      <alignment vertical="center"/>
    </xf>
    <xf numFmtId="37" fontId="1" fillId="0" borderId="27" xfId="0" applyNumberFormat="1" applyFont="1" applyFill="1" applyBorder="1" applyAlignment="1">
      <alignment vertical="center"/>
    </xf>
    <xf numFmtId="37" fontId="1" fillId="0" borderId="23" xfId="0" applyNumberFormat="1" applyFont="1" applyFill="1" applyBorder="1" applyAlignment="1">
      <alignment horizontal="right" vertical="center"/>
    </xf>
    <xf numFmtId="0" fontId="1" fillId="0" borderId="28" xfId="0" applyFont="1" applyFill="1" applyBorder="1" applyAlignment="1">
      <alignment horizontal="left" vertical="center"/>
    </xf>
    <xf numFmtId="37" fontId="1" fillId="0" borderId="29" xfId="0" applyNumberFormat="1" applyFont="1" applyFill="1" applyBorder="1" applyAlignment="1">
      <alignment vertical="center"/>
    </xf>
    <xf numFmtId="37" fontId="1" fillId="0" borderId="39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left" vertical="center"/>
    </xf>
    <xf numFmtId="37" fontId="1" fillId="0" borderId="24" xfId="0" applyNumberFormat="1" applyFont="1" applyFill="1" applyBorder="1" applyAlignment="1">
      <alignment vertical="center"/>
    </xf>
    <xf numFmtId="0" fontId="1" fillId="0" borderId="22" xfId="0" applyFont="1" applyFill="1" applyBorder="1" applyAlignment="1">
      <alignment vertical="center" wrapText="1"/>
    </xf>
    <xf numFmtId="37" fontId="1" fillId="0" borderId="62" xfId="0" applyNumberFormat="1" applyFont="1" applyFill="1" applyBorder="1" applyAlignment="1">
      <alignment horizontal="left"/>
    </xf>
    <xf numFmtId="0" fontId="0" fillId="0" borderId="65" xfId="0" applyBorder="1" applyAlignment="1">
      <alignment/>
    </xf>
    <xf numFmtId="0" fontId="0" fillId="0" borderId="0" xfId="0" applyBorder="1" applyAlignment="1">
      <alignment/>
    </xf>
    <xf numFmtId="0" fontId="1" fillId="0" borderId="62" xfId="0" applyFont="1" applyFill="1" applyBorder="1" applyAlignment="1">
      <alignment horizontal="left" vertical="center"/>
    </xf>
    <xf numFmtId="0" fontId="1" fillId="0" borderId="62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 wrapText="1"/>
    </xf>
    <xf numFmtId="37" fontId="1" fillId="0" borderId="61" xfId="0" applyNumberFormat="1" applyFont="1" applyFill="1" applyBorder="1" applyAlignment="1">
      <alignment/>
    </xf>
    <xf numFmtId="0" fontId="1" fillId="0" borderId="63" xfId="0" applyFont="1" applyFill="1" applyBorder="1" applyAlignment="1">
      <alignment/>
    </xf>
    <xf numFmtId="0" fontId="0" fillId="0" borderId="68" xfId="0" applyBorder="1" applyAlignment="1">
      <alignment/>
    </xf>
    <xf numFmtId="37" fontId="1" fillId="0" borderId="50" xfId="0" applyNumberFormat="1" applyFont="1" applyFill="1" applyBorder="1" applyAlignment="1">
      <alignment horizontal="right"/>
    </xf>
    <xf numFmtId="37" fontId="1" fillId="0" borderId="78" xfId="0" applyNumberFormat="1" applyFont="1" applyFill="1" applyBorder="1" applyAlignment="1">
      <alignment/>
    </xf>
    <xf numFmtId="37" fontId="1" fillId="0" borderId="79" xfId="0" applyNumberFormat="1" applyFont="1" applyFill="1" applyBorder="1" applyAlignment="1">
      <alignment/>
    </xf>
    <xf numFmtId="37" fontId="1" fillId="0" borderId="43" xfId="0" applyNumberFormat="1" applyFont="1" applyFill="1" applyBorder="1" applyAlignment="1">
      <alignment/>
    </xf>
    <xf numFmtId="0" fontId="1" fillId="0" borderId="36" xfId="0" applyFont="1" applyFill="1" applyBorder="1" applyAlignment="1">
      <alignment horizontal="left"/>
    </xf>
    <xf numFmtId="37" fontId="1" fillId="0" borderId="0" xfId="0" applyNumberFormat="1" applyFont="1" applyFill="1" applyAlignment="1" quotePrefix="1">
      <alignment horizontal="right"/>
    </xf>
    <xf numFmtId="0" fontId="0" fillId="0" borderId="0" xfId="0" applyFill="1" applyAlignment="1">
      <alignment/>
    </xf>
    <xf numFmtId="37" fontId="7" fillId="0" borderId="23" xfId="0" applyNumberFormat="1" applyFont="1" applyFill="1" applyBorder="1" applyAlignment="1">
      <alignment/>
    </xf>
    <xf numFmtId="37" fontId="1" fillId="0" borderId="67" xfId="0" applyNumberFormat="1" applyFont="1" applyFill="1" applyBorder="1" applyAlignment="1">
      <alignment horizontal="center"/>
    </xf>
    <xf numFmtId="37" fontId="1" fillId="0" borderId="64" xfId="0" applyNumberFormat="1" applyFont="1" applyFill="1" applyBorder="1" applyAlignment="1">
      <alignment horizontal="center"/>
    </xf>
    <xf numFmtId="37" fontId="1" fillId="0" borderId="10" xfId="0" applyNumberFormat="1" applyFont="1" applyFill="1" applyBorder="1" applyAlignment="1">
      <alignment horizontal="center"/>
    </xf>
    <xf numFmtId="164" fontId="6" fillId="0" borderId="0" xfId="42" applyNumberFormat="1" applyFont="1" applyAlignment="1">
      <alignment horizontal="left" wrapText="1"/>
    </xf>
    <xf numFmtId="37" fontId="1" fillId="0" borderId="25" xfId="0" applyNumberFormat="1" applyFont="1" applyFill="1" applyBorder="1" applyAlignment="1">
      <alignment horizontal="center"/>
    </xf>
    <xf numFmtId="37" fontId="1" fillId="0" borderId="26" xfId="0" applyNumberFormat="1" applyFont="1" applyFill="1" applyBorder="1" applyAlignment="1">
      <alignment horizontal="center"/>
    </xf>
    <xf numFmtId="37" fontId="1" fillId="0" borderId="27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75"/>
  <sheetViews>
    <sheetView tabSelected="1" zoomScaleSheetLayoutView="125" zoomScalePageLayoutView="0" workbookViewId="0" topLeftCell="A1">
      <selection activeCell="A1" sqref="A1"/>
    </sheetView>
  </sheetViews>
  <sheetFormatPr defaultColWidth="9.140625" defaultRowHeight="12.75"/>
  <cols>
    <col min="1" max="1" width="31.00390625" style="0" customWidth="1"/>
    <col min="2" max="14" width="6.7109375" style="0" customWidth="1"/>
    <col min="15" max="16" width="7.28125" style="0" customWidth="1"/>
    <col min="17" max="17" width="8.28125" style="0" customWidth="1"/>
  </cols>
  <sheetData>
    <row r="1" spans="1:30" ht="12.75">
      <c r="A1" s="1" t="s">
        <v>0</v>
      </c>
      <c r="B1" s="2"/>
      <c r="C1" s="2"/>
      <c r="D1" s="2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 t="s">
        <v>2</v>
      </c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2.75">
      <c r="A2" s="1" t="s">
        <v>3</v>
      </c>
      <c r="B2" s="2"/>
      <c r="C2" s="2"/>
      <c r="D2" s="2" t="s">
        <v>4</v>
      </c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184" t="s">
        <v>290</v>
      </c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12.75">
      <c r="A3" s="1" t="s">
        <v>5</v>
      </c>
      <c r="B3" s="2"/>
      <c r="C3" s="2"/>
      <c r="D3" s="2" t="s">
        <v>288</v>
      </c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ht="13.5" thickBot="1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0" ht="12.75">
      <c r="A5" s="6" t="s">
        <v>6</v>
      </c>
      <c r="B5" s="187" t="s">
        <v>7</v>
      </c>
      <c r="C5" s="187"/>
      <c r="D5" s="187" t="s">
        <v>8</v>
      </c>
      <c r="E5" s="187"/>
      <c r="F5" s="187" t="s">
        <v>9</v>
      </c>
      <c r="G5" s="187"/>
      <c r="H5" s="187" t="s">
        <v>10</v>
      </c>
      <c r="I5" s="187"/>
      <c r="J5" s="187" t="s">
        <v>11</v>
      </c>
      <c r="K5" s="187"/>
      <c r="L5" s="187" t="s">
        <v>12</v>
      </c>
      <c r="M5" s="187"/>
      <c r="N5" s="188"/>
      <c r="O5" s="189" t="s">
        <v>13</v>
      </c>
      <c r="P5" s="187"/>
      <c r="Q5" s="188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13.5" thickBot="1">
      <c r="A6" s="7" t="s">
        <v>242</v>
      </c>
      <c r="B6" s="8" t="s">
        <v>14</v>
      </c>
      <c r="C6" s="8" t="s">
        <v>15</v>
      </c>
      <c r="D6" s="8" t="s">
        <v>14</v>
      </c>
      <c r="E6" s="8" t="s">
        <v>15</v>
      </c>
      <c r="F6" s="8" t="s">
        <v>14</v>
      </c>
      <c r="G6" s="8" t="s">
        <v>15</v>
      </c>
      <c r="H6" s="8" t="s">
        <v>14</v>
      </c>
      <c r="I6" s="8" t="s">
        <v>15</v>
      </c>
      <c r="J6" s="9" t="s">
        <v>14</v>
      </c>
      <c r="K6" s="9" t="s">
        <v>15</v>
      </c>
      <c r="L6" s="8" t="s">
        <v>14</v>
      </c>
      <c r="M6" s="8" t="s">
        <v>15</v>
      </c>
      <c r="N6" s="10" t="s">
        <v>16</v>
      </c>
      <c r="O6" s="11" t="s">
        <v>14</v>
      </c>
      <c r="P6" s="8" t="s">
        <v>15</v>
      </c>
      <c r="Q6" s="10" t="s">
        <v>16</v>
      </c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12.75">
      <c r="A7" s="12" t="s">
        <v>248</v>
      </c>
      <c r="B7" s="13"/>
      <c r="C7" s="14"/>
      <c r="D7" s="14"/>
      <c r="E7" s="14"/>
      <c r="F7" s="14"/>
      <c r="G7" s="14"/>
      <c r="H7" s="14"/>
      <c r="I7" s="15"/>
      <c r="J7" s="16">
        <v>27</v>
      </c>
      <c r="K7" s="16">
        <v>35</v>
      </c>
      <c r="L7" s="16">
        <f aca="true" t="shared" si="0" ref="L7:M12">B7+D7+F7+H7+J7</f>
        <v>27</v>
      </c>
      <c r="M7" s="16">
        <f t="shared" si="0"/>
        <v>35</v>
      </c>
      <c r="N7" s="17">
        <f>L7+M7</f>
        <v>62</v>
      </c>
      <c r="O7" s="18"/>
      <c r="P7" s="19" t="s">
        <v>17</v>
      </c>
      <c r="Q7" s="20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ht="12.75">
      <c r="A8" s="21" t="s">
        <v>18</v>
      </c>
      <c r="B8" s="22"/>
      <c r="C8" s="22"/>
      <c r="D8" s="22"/>
      <c r="E8" s="22"/>
      <c r="F8" s="22"/>
      <c r="G8" s="22"/>
      <c r="H8" s="22"/>
      <c r="I8" s="22"/>
      <c r="J8" s="23"/>
      <c r="K8" s="23"/>
      <c r="L8" s="22">
        <f t="shared" si="0"/>
        <v>0</v>
      </c>
      <c r="M8" s="22">
        <f t="shared" si="0"/>
        <v>0</v>
      </c>
      <c r="N8" s="24">
        <f>L8+M8</f>
        <v>0</v>
      </c>
      <c r="O8" s="25"/>
      <c r="P8" s="26" t="s">
        <v>17</v>
      </c>
      <c r="Q8" s="27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ht="12.75">
      <c r="A9" s="31" t="s">
        <v>215</v>
      </c>
      <c r="B9" s="34"/>
      <c r="C9" s="89"/>
      <c r="D9" s="26" t="s">
        <v>22</v>
      </c>
      <c r="E9" s="32"/>
      <c r="F9" s="32"/>
      <c r="G9" s="32"/>
      <c r="H9" s="32"/>
      <c r="I9" s="32"/>
      <c r="J9" s="72"/>
      <c r="K9" s="23"/>
      <c r="L9" s="32"/>
      <c r="M9" s="32"/>
      <c r="N9" s="27"/>
      <c r="O9" s="40">
        <v>20</v>
      </c>
      <c r="P9" s="22">
        <v>6</v>
      </c>
      <c r="Q9" s="24">
        <f>O9+P9</f>
        <v>26</v>
      </c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12.75">
      <c r="A10" s="21" t="s">
        <v>280</v>
      </c>
      <c r="B10" s="22">
        <v>5</v>
      </c>
      <c r="C10" s="22">
        <v>8</v>
      </c>
      <c r="D10" s="22">
        <v>11</v>
      </c>
      <c r="E10" s="22">
        <v>18</v>
      </c>
      <c r="F10" s="22">
        <v>19</v>
      </c>
      <c r="G10" s="22">
        <v>18</v>
      </c>
      <c r="H10" s="22">
        <v>9</v>
      </c>
      <c r="I10" s="22">
        <v>22</v>
      </c>
      <c r="J10" s="23"/>
      <c r="K10" s="23"/>
      <c r="L10" s="22">
        <f>B10+D10+F10+H10+J10</f>
        <v>44</v>
      </c>
      <c r="M10" s="22">
        <f>C10+E10+G10+I10+K10</f>
        <v>66</v>
      </c>
      <c r="N10" s="24">
        <f>L10+M10</f>
        <v>110</v>
      </c>
      <c r="O10" s="25"/>
      <c r="P10" s="26" t="s">
        <v>17</v>
      </c>
      <c r="Q10" s="27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12.75">
      <c r="A11" s="21" t="s">
        <v>19</v>
      </c>
      <c r="B11" s="186">
        <v>2</v>
      </c>
      <c r="C11" s="22"/>
      <c r="D11" s="22">
        <v>4</v>
      </c>
      <c r="E11" s="22">
        <v>1</v>
      </c>
      <c r="F11" s="22">
        <v>2</v>
      </c>
      <c r="G11" s="22"/>
      <c r="H11" s="22">
        <v>3</v>
      </c>
      <c r="I11" s="22">
        <v>7</v>
      </c>
      <c r="J11" s="23"/>
      <c r="K11" s="23"/>
      <c r="L11" s="22">
        <f t="shared" si="0"/>
        <v>11</v>
      </c>
      <c r="M11" s="22">
        <f t="shared" si="0"/>
        <v>8</v>
      </c>
      <c r="N11" s="24">
        <f>L11+M11</f>
        <v>19</v>
      </c>
      <c r="O11" s="25"/>
      <c r="P11" s="26" t="s">
        <v>17</v>
      </c>
      <c r="Q11" s="27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12.75">
      <c r="A12" s="21" t="s">
        <v>20</v>
      </c>
      <c r="B12" s="22">
        <v>36</v>
      </c>
      <c r="C12" s="22">
        <v>14</v>
      </c>
      <c r="D12" s="22">
        <v>50</v>
      </c>
      <c r="E12" s="22">
        <v>24</v>
      </c>
      <c r="F12" s="22">
        <v>51</v>
      </c>
      <c r="G12" s="22">
        <v>19</v>
      </c>
      <c r="H12" s="22">
        <v>69</v>
      </c>
      <c r="I12" s="22">
        <v>24</v>
      </c>
      <c r="J12" s="23"/>
      <c r="K12" s="23"/>
      <c r="L12" s="22">
        <f t="shared" si="0"/>
        <v>206</v>
      </c>
      <c r="M12" s="22">
        <f t="shared" si="0"/>
        <v>81</v>
      </c>
      <c r="N12" s="24">
        <f>L12+M12</f>
        <v>287</v>
      </c>
      <c r="O12" s="25"/>
      <c r="P12" s="26" t="s">
        <v>17</v>
      </c>
      <c r="Q12" s="27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2.75">
      <c r="A13" s="31" t="s">
        <v>21</v>
      </c>
      <c r="B13" s="32"/>
      <c r="C13" s="32"/>
      <c r="D13" s="26" t="s">
        <v>22</v>
      </c>
      <c r="E13" s="32"/>
      <c r="F13" s="32"/>
      <c r="G13" s="32"/>
      <c r="H13" s="32"/>
      <c r="I13" s="33"/>
      <c r="J13" s="23"/>
      <c r="K13" s="23"/>
      <c r="L13" s="34"/>
      <c r="M13" s="32"/>
      <c r="N13" s="27"/>
      <c r="O13" s="35">
        <v>16</v>
      </c>
      <c r="P13" s="36">
        <v>18</v>
      </c>
      <c r="Q13" s="37">
        <f>O13+P13</f>
        <v>34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2.75">
      <c r="A14" s="90" t="s">
        <v>261</v>
      </c>
      <c r="B14" s="22">
        <v>5</v>
      </c>
      <c r="C14" s="22">
        <v>5</v>
      </c>
      <c r="D14" s="22">
        <v>4</v>
      </c>
      <c r="E14" s="22">
        <v>4</v>
      </c>
      <c r="F14" s="22">
        <v>1</v>
      </c>
      <c r="G14" s="22">
        <v>2</v>
      </c>
      <c r="H14" s="22"/>
      <c r="I14" s="22"/>
      <c r="J14" s="23"/>
      <c r="K14" s="23"/>
      <c r="L14" s="22">
        <f>B14+D14+F14+H14+J14</f>
        <v>10</v>
      </c>
      <c r="M14" s="22">
        <f>C14+E14+G14+I14+K14</f>
        <v>11</v>
      </c>
      <c r="N14" s="22">
        <f>L14+M14</f>
        <v>21</v>
      </c>
      <c r="O14" s="32"/>
      <c r="P14" s="26" t="s">
        <v>17</v>
      </c>
      <c r="Q14" s="27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2.75">
      <c r="A15" s="38" t="s">
        <v>23</v>
      </c>
      <c r="B15" s="36">
        <v>24</v>
      </c>
      <c r="C15" s="36">
        <v>3</v>
      </c>
      <c r="D15" s="36">
        <v>30</v>
      </c>
      <c r="E15" s="36">
        <v>2</v>
      </c>
      <c r="F15" s="36">
        <v>83</v>
      </c>
      <c r="G15" s="36">
        <v>12</v>
      </c>
      <c r="H15" s="36">
        <v>89</v>
      </c>
      <c r="I15" s="36">
        <v>14</v>
      </c>
      <c r="J15" s="23"/>
      <c r="K15" s="23"/>
      <c r="L15" s="36">
        <f aca="true" t="shared" si="1" ref="L15:M20">B15+D15+F15+H15+J15</f>
        <v>226</v>
      </c>
      <c r="M15" s="36">
        <f t="shared" si="1"/>
        <v>31</v>
      </c>
      <c r="N15" s="37">
        <f aca="true" t="shared" si="2" ref="N15:N20">L15+M15</f>
        <v>257</v>
      </c>
      <c r="O15" s="25"/>
      <c r="P15" s="32" t="s">
        <v>17</v>
      </c>
      <c r="Q15" s="27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2.75">
      <c r="A16" s="21" t="s">
        <v>24</v>
      </c>
      <c r="B16" s="22">
        <v>18</v>
      </c>
      <c r="C16" s="22">
        <v>1</v>
      </c>
      <c r="D16" s="22">
        <v>31</v>
      </c>
      <c r="E16" s="22"/>
      <c r="F16" s="22">
        <v>33</v>
      </c>
      <c r="G16" s="22">
        <v>1</v>
      </c>
      <c r="H16" s="22">
        <v>39</v>
      </c>
      <c r="I16" s="22">
        <v>3</v>
      </c>
      <c r="J16" s="23"/>
      <c r="K16" s="23"/>
      <c r="L16" s="22">
        <f t="shared" si="1"/>
        <v>121</v>
      </c>
      <c r="M16" s="22">
        <f t="shared" si="1"/>
        <v>5</v>
      </c>
      <c r="N16" s="24">
        <f t="shared" si="2"/>
        <v>126</v>
      </c>
      <c r="O16" s="25"/>
      <c r="P16" s="26" t="s">
        <v>17</v>
      </c>
      <c r="Q16" s="27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12.75">
      <c r="A17" s="39" t="s">
        <v>25</v>
      </c>
      <c r="B17" s="22">
        <v>23</v>
      </c>
      <c r="C17" s="22">
        <v>7</v>
      </c>
      <c r="D17" s="22">
        <v>28</v>
      </c>
      <c r="E17" s="22">
        <v>6</v>
      </c>
      <c r="F17" s="22">
        <v>41</v>
      </c>
      <c r="G17" s="22">
        <v>12</v>
      </c>
      <c r="H17" s="22">
        <v>51</v>
      </c>
      <c r="I17" s="22">
        <v>22</v>
      </c>
      <c r="J17" s="23"/>
      <c r="K17" s="23"/>
      <c r="L17" s="22">
        <f t="shared" si="1"/>
        <v>143</v>
      </c>
      <c r="M17" s="22">
        <f t="shared" si="1"/>
        <v>47</v>
      </c>
      <c r="N17" s="24">
        <f t="shared" si="2"/>
        <v>190</v>
      </c>
      <c r="O17" s="40">
        <v>144</v>
      </c>
      <c r="P17" s="22">
        <v>61</v>
      </c>
      <c r="Q17" s="24">
        <f>O17+P17</f>
        <v>205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2.75">
      <c r="A18" s="21" t="s">
        <v>26</v>
      </c>
      <c r="B18" s="22">
        <v>25</v>
      </c>
      <c r="C18" s="22">
        <v>21</v>
      </c>
      <c r="D18" s="22">
        <v>28</v>
      </c>
      <c r="E18" s="22">
        <v>32</v>
      </c>
      <c r="F18" s="22">
        <v>45</v>
      </c>
      <c r="G18" s="22">
        <v>36</v>
      </c>
      <c r="H18" s="22">
        <v>38</v>
      </c>
      <c r="I18" s="22">
        <v>47</v>
      </c>
      <c r="J18" s="23"/>
      <c r="K18" s="23"/>
      <c r="L18" s="22">
        <f t="shared" si="1"/>
        <v>136</v>
      </c>
      <c r="M18" s="22">
        <f t="shared" si="1"/>
        <v>136</v>
      </c>
      <c r="N18" s="24">
        <f t="shared" si="2"/>
        <v>272</v>
      </c>
      <c r="O18" s="40" t="s">
        <v>202</v>
      </c>
      <c r="P18" s="22"/>
      <c r="Q18" s="2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2.75">
      <c r="A19" s="39" t="s">
        <v>27</v>
      </c>
      <c r="B19" s="22">
        <v>28</v>
      </c>
      <c r="C19" s="22">
        <v>99</v>
      </c>
      <c r="D19" s="22">
        <v>34</v>
      </c>
      <c r="E19" s="22">
        <v>119</v>
      </c>
      <c r="F19" s="22">
        <v>37</v>
      </c>
      <c r="G19" s="22">
        <v>114</v>
      </c>
      <c r="H19" s="22">
        <v>72</v>
      </c>
      <c r="I19" s="22">
        <v>166</v>
      </c>
      <c r="J19" s="23"/>
      <c r="K19" s="23"/>
      <c r="L19" s="22">
        <f t="shared" si="1"/>
        <v>171</v>
      </c>
      <c r="M19" s="22">
        <f t="shared" si="1"/>
        <v>498</v>
      </c>
      <c r="N19" s="24">
        <f t="shared" si="2"/>
        <v>669</v>
      </c>
      <c r="O19" s="40">
        <v>49</v>
      </c>
      <c r="P19" s="22">
        <v>39</v>
      </c>
      <c r="Q19" s="24">
        <f>O19+P19</f>
        <v>88</v>
      </c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2.75">
      <c r="A20" s="28" t="s">
        <v>28</v>
      </c>
      <c r="B20" s="29"/>
      <c r="C20" s="29"/>
      <c r="D20" s="29"/>
      <c r="E20" s="29"/>
      <c r="F20" s="29"/>
      <c r="G20" s="29"/>
      <c r="H20" s="29"/>
      <c r="I20" s="29"/>
      <c r="J20" s="23"/>
      <c r="K20" s="23"/>
      <c r="L20" s="29">
        <f t="shared" si="1"/>
        <v>0</v>
      </c>
      <c r="M20" s="29">
        <f t="shared" si="1"/>
        <v>0</v>
      </c>
      <c r="N20" s="30">
        <f t="shared" si="2"/>
        <v>0</v>
      </c>
      <c r="O20" s="25"/>
      <c r="P20" s="26" t="s">
        <v>17</v>
      </c>
      <c r="Q20" s="27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12.75">
      <c r="A21" s="41" t="s">
        <v>29</v>
      </c>
      <c r="B21" s="42"/>
      <c r="C21" s="42"/>
      <c r="D21" s="42" t="s">
        <v>30</v>
      </c>
      <c r="E21" s="42"/>
      <c r="F21" s="42"/>
      <c r="G21" s="42"/>
      <c r="H21" s="42"/>
      <c r="I21" s="43"/>
      <c r="J21" s="23"/>
      <c r="K21" s="23"/>
      <c r="L21" s="44"/>
      <c r="M21" s="42"/>
      <c r="N21" s="45"/>
      <c r="O21" s="40">
        <v>27</v>
      </c>
      <c r="P21" s="22">
        <v>16</v>
      </c>
      <c r="Q21" s="24">
        <f>O21+P21</f>
        <v>43</v>
      </c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2.75">
      <c r="A22" s="39" t="s">
        <v>227</v>
      </c>
      <c r="B22" s="22">
        <v>12</v>
      </c>
      <c r="C22" s="22">
        <v>15</v>
      </c>
      <c r="D22" s="22">
        <v>11</v>
      </c>
      <c r="E22" s="22">
        <v>30</v>
      </c>
      <c r="F22" s="22">
        <v>21</v>
      </c>
      <c r="G22" s="22">
        <v>32</v>
      </c>
      <c r="H22" s="22">
        <v>20</v>
      </c>
      <c r="I22" s="22">
        <v>32</v>
      </c>
      <c r="J22" s="23"/>
      <c r="K22" s="23"/>
      <c r="L22" s="22">
        <f>B22+D22+F22+H22+J22</f>
        <v>64</v>
      </c>
      <c r="M22" s="22">
        <f>C22+E22+G22+I22+K22</f>
        <v>109</v>
      </c>
      <c r="N22" s="22">
        <f>L22+M22</f>
        <v>173</v>
      </c>
      <c r="O22" s="32"/>
      <c r="P22" s="26" t="s">
        <v>17</v>
      </c>
      <c r="Q22" s="27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12.75">
      <c r="A23" s="39" t="s">
        <v>264</v>
      </c>
      <c r="B23" s="36">
        <v>3</v>
      </c>
      <c r="C23" s="36">
        <v>2</v>
      </c>
      <c r="D23" s="36"/>
      <c r="E23" s="36">
        <v>1</v>
      </c>
      <c r="F23" s="36"/>
      <c r="G23" s="36"/>
      <c r="H23" s="36"/>
      <c r="I23" s="36">
        <v>1</v>
      </c>
      <c r="J23" s="23"/>
      <c r="K23" s="23"/>
      <c r="L23" s="22">
        <f>B23+D23+F23+H23+J23</f>
        <v>3</v>
      </c>
      <c r="M23" s="22">
        <f>C23+E23+G23+I23+K23</f>
        <v>4</v>
      </c>
      <c r="N23" s="22">
        <f>L23+M23</f>
        <v>7</v>
      </c>
      <c r="O23" s="32"/>
      <c r="P23" s="26" t="s">
        <v>17</v>
      </c>
      <c r="Q23" s="27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2.75">
      <c r="A24" s="39" t="s">
        <v>31</v>
      </c>
      <c r="B24" s="36">
        <v>2</v>
      </c>
      <c r="C24" s="36">
        <v>4</v>
      </c>
      <c r="D24" s="36">
        <v>7</v>
      </c>
      <c r="E24" s="36">
        <v>6</v>
      </c>
      <c r="F24" s="36">
        <v>5</v>
      </c>
      <c r="G24" s="36">
        <v>10</v>
      </c>
      <c r="H24" s="36">
        <v>6</v>
      </c>
      <c r="I24" s="36">
        <v>23</v>
      </c>
      <c r="J24" s="23"/>
      <c r="K24" s="23"/>
      <c r="L24" s="22">
        <f aca="true" t="shared" si="3" ref="L24:M26">B24+D24+F24+H24+J24</f>
        <v>20</v>
      </c>
      <c r="M24" s="22">
        <f t="shared" si="3"/>
        <v>43</v>
      </c>
      <c r="N24" s="22">
        <f>L24+M24</f>
        <v>63</v>
      </c>
      <c r="O24" s="32"/>
      <c r="P24" s="32" t="s">
        <v>17</v>
      </c>
      <c r="Q24" s="27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2.75">
      <c r="A25" s="28" t="s">
        <v>234</v>
      </c>
      <c r="B25" s="29"/>
      <c r="C25" s="29"/>
      <c r="D25" s="29"/>
      <c r="E25" s="29"/>
      <c r="F25" s="29"/>
      <c r="G25" s="29"/>
      <c r="H25" s="29"/>
      <c r="I25" s="29"/>
      <c r="J25" s="23"/>
      <c r="K25" s="23"/>
      <c r="L25" s="22">
        <f t="shared" si="3"/>
        <v>0</v>
      </c>
      <c r="M25" s="22">
        <f t="shared" si="3"/>
        <v>0</v>
      </c>
      <c r="N25" s="24">
        <f>L25+M25</f>
        <v>0</v>
      </c>
      <c r="O25" s="25"/>
      <c r="P25" s="26" t="s">
        <v>17</v>
      </c>
      <c r="Q25" s="27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2.75">
      <c r="A26" s="47" t="s">
        <v>231</v>
      </c>
      <c r="B26" s="29"/>
      <c r="C26" s="29">
        <v>4</v>
      </c>
      <c r="D26" s="29"/>
      <c r="E26" s="29">
        <v>4</v>
      </c>
      <c r="F26" s="29"/>
      <c r="G26" s="29">
        <v>6</v>
      </c>
      <c r="H26" s="29"/>
      <c r="I26" s="29">
        <v>6</v>
      </c>
      <c r="J26" s="23"/>
      <c r="K26" s="23"/>
      <c r="L26" s="29">
        <f t="shared" si="3"/>
        <v>0</v>
      </c>
      <c r="M26" s="29">
        <f t="shared" si="3"/>
        <v>20</v>
      </c>
      <c r="N26" s="30">
        <f>L26+M26</f>
        <v>20</v>
      </c>
      <c r="O26" s="25"/>
      <c r="P26" s="32" t="s">
        <v>17</v>
      </c>
      <c r="Q26" s="27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ht="12.75">
      <c r="A27" s="41" t="s">
        <v>203</v>
      </c>
      <c r="B27" s="42"/>
      <c r="C27" s="42"/>
      <c r="D27" s="26" t="s">
        <v>204</v>
      </c>
      <c r="E27" s="42"/>
      <c r="F27" s="42"/>
      <c r="G27" s="42"/>
      <c r="H27" s="42"/>
      <c r="I27" s="43"/>
      <c r="J27" s="23"/>
      <c r="K27" s="23"/>
      <c r="L27" s="44"/>
      <c r="M27" s="42"/>
      <c r="N27" s="45"/>
      <c r="O27" s="40">
        <v>11</v>
      </c>
      <c r="P27" s="22">
        <v>8</v>
      </c>
      <c r="Q27" s="24">
        <f>O27+P27</f>
        <v>19</v>
      </c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ht="12.75">
      <c r="A28" s="31" t="s">
        <v>32</v>
      </c>
      <c r="B28" s="32"/>
      <c r="C28" s="32"/>
      <c r="D28" s="26" t="s">
        <v>33</v>
      </c>
      <c r="E28" s="32"/>
      <c r="F28" s="32"/>
      <c r="G28" s="32"/>
      <c r="H28" s="32"/>
      <c r="I28" s="33"/>
      <c r="J28" s="23"/>
      <c r="K28" s="23"/>
      <c r="L28" s="34"/>
      <c r="M28" s="32"/>
      <c r="N28" s="27"/>
      <c r="O28" s="40">
        <v>26</v>
      </c>
      <c r="P28" s="22">
        <v>13</v>
      </c>
      <c r="Q28" s="24">
        <f>O28+P28</f>
        <v>39</v>
      </c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ht="12.75">
      <c r="A29" s="38" t="s">
        <v>34</v>
      </c>
      <c r="B29" s="36"/>
      <c r="C29" s="36"/>
      <c r="D29" s="36">
        <v>1</v>
      </c>
      <c r="E29" s="36">
        <v>2</v>
      </c>
      <c r="F29" s="36">
        <v>1</v>
      </c>
      <c r="G29" s="36"/>
      <c r="H29" s="36">
        <v>1</v>
      </c>
      <c r="I29" s="36">
        <v>2</v>
      </c>
      <c r="J29" s="23"/>
      <c r="K29" s="23"/>
      <c r="L29" s="36">
        <f aca="true" t="shared" si="4" ref="L29:M31">B29+D29+F29+H29+J29</f>
        <v>3</v>
      </c>
      <c r="M29" s="36">
        <f t="shared" si="4"/>
        <v>4</v>
      </c>
      <c r="N29" s="37">
        <f>L29+M29</f>
        <v>7</v>
      </c>
      <c r="O29" s="40">
        <v>19</v>
      </c>
      <c r="P29" s="22">
        <v>15</v>
      </c>
      <c r="Q29" s="24">
        <f>O29+P29</f>
        <v>34</v>
      </c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12.75">
      <c r="A30" s="21" t="s">
        <v>279</v>
      </c>
      <c r="B30" s="22">
        <v>3</v>
      </c>
      <c r="C30" s="22">
        <v>2</v>
      </c>
      <c r="D30" s="22">
        <v>6</v>
      </c>
      <c r="E30" s="22">
        <v>3</v>
      </c>
      <c r="F30" s="22">
        <v>12</v>
      </c>
      <c r="G30" s="22">
        <v>13</v>
      </c>
      <c r="H30" s="22">
        <v>12</v>
      </c>
      <c r="I30" s="22">
        <v>7</v>
      </c>
      <c r="J30" s="23"/>
      <c r="K30" s="23"/>
      <c r="L30" s="22">
        <f t="shared" si="4"/>
        <v>33</v>
      </c>
      <c r="M30" s="22">
        <f t="shared" si="4"/>
        <v>25</v>
      </c>
      <c r="N30" s="24">
        <f>L30+M30</f>
        <v>58</v>
      </c>
      <c r="O30" s="25"/>
      <c r="P30" s="26" t="s">
        <v>17</v>
      </c>
      <c r="Q30" s="27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t="12.75">
      <c r="A31" s="28" t="s">
        <v>232</v>
      </c>
      <c r="B31" s="29">
        <v>3</v>
      </c>
      <c r="C31" s="29">
        <v>4</v>
      </c>
      <c r="D31" s="29">
        <v>3</v>
      </c>
      <c r="E31" s="29">
        <v>8</v>
      </c>
      <c r="F31" s="29">
        <v>2</v>
      </c>
      <c r="G31" s="29">
        <v>3</v>
      </c>
      <c r="H31" s="29">
        <v>3</v>
      </c>
      <c r="I31" s="29">
        <v>6</v>
      </c>
      <c r="J31" s="23"/>
      <c r="K31" s="23"/>
      <c r="L31" s="29">
        <f t="shared" si="4"/>
        <v>11</v>
      </c>
      <c r="M31" s="29">
        <f t="shared" si="4"/>
        <v>21</v>
      </c>
      <c r="N31" s="30">
        <f>L31+M31</f>
        <v>32</v>
      </c>
      <c r="O31" s="25"/>
      <c r="P31" s="26" t="s">
        <v>17</v>
      </c>
      <c r="Q31" s="27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ht="12.75">
      <c r="A32" s="46" t="s">
        <v>35</v>
      </c>
      <c r="B32" s="32"/>
      <c r="C32" s="32"/>
      <c r="D32" s="32" t="s">
        <v>220</v>
      </c>
      <c r="E32" s="32"/>
      <c r="F32" s="32"/>
      <c r="G32" s="32"/>
      <c r="H32" s="32"/>
      <c r="I32" s="33"/>
      <c r="J32" s="23"/>
      <c r="K32" s="23"/>
      <c r="L32" s="34"/>
      <c r="M32" s="32"/>
      <c r="N32" s="27"/>
      <c r="O32" s="40">
        <v>10</v>
      </c>
      <c r="P32" s="22">
        <v>10</v>
      </c>
      <c r="Q32" s="24">
        <f>O32+P32</f>
        <v>20</v>
      </c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ht="12.75">
      <c r="A33" s="38" t="s">
        <v>36</v>
      </c>
      <c r="B33" s="36">
        <v>5</v>
      </c>
      <c r="C33" s="36">
        <v>2</v>
      </c>
      <c r="D33" s="36">
        <v>9</v>
      </c>
      <c r="E33" s="36"/>
      <c r="F33" s="36">
        <v>11</v>
      </c>
      <c r="G33" s="36">
        <v>3</v>
      </c>
      <c r="H33" s="36">
        <v>27</v>
      </c>
      <c r="I33" s="36">
        <v>10</v>
      </c>
      <c r="J33" s="23"/>
      <c r="K33" s="23"/>
      <c r="L33" s="36">
        <f aca="true" t="shared" si="5" ref="L33:M35">B33+D33+F33+H33+J33</f>
        <v>52</v>
      </c>
      <c r="M33" s="36">
        <f t="shared" si="5"/>
        <v>15</v>
      </c>
      <c r="N33" s="37">
        <f>L33+M33</f>
        <v>67</v>
      </c>
      <c r="O33" s="40" t="s">
        <v>202</v>
      </c>
      <c r="P33" s="22"/>
      <c r="Q33" s="2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ht="12.75">
      <c r="A34" s="21" t="s">
        <v>37</v>
      </c>
      <c r="B34" s="22">
        <v>7</v>
      </c>
      <c r="C34" s="22">
        <v>12</v>
      </c>
      <c r="D34" s="22"/>
      <c r="E34" s="22">
        <v>6</v>
      </c>
      <c r="F34" s="22">
        <v>1</v>
      </c>
      <c r="G34" s="22">
        <v>3</v>
      </c>
      <c r="H34" s="22">
        <v>1</v>
      </c>
      <c r="I34" s="22"/>
      <c r="J34" s="23"/>
      <c r="K34" s="23"/>
      <c r="L34" s="22">
        <f t="shared" si="5"/>
        <v>9</v>
      </c>
      <c r="M34" s="22">
        <f t="shared" si="5"/>
        <v>21</v>
      </c>
      <c r="N34" s="24">
        <f>L34+M34</f>
        <v>30</v>
      </c>
      <c r="O34" s="48"/>
      <c r="P34" s="49" t="s">
        <v>17</v>
      </c>
      <c r="Q34" s="45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1:30" ht="12.75">
      <c r="A35" s="39" t="s">
        <v>38</v>
      </c>
      <c r="B35" s="22">
        <v>1</v>
      </c>
      <c r="C35" s="22">
        <v>4</v>
      </c>
      <c r="D35" s="22">
        <v>3</v>
      </c>
      <c r="E35" s="22">
        <v>4</v>
      </c>
      <c r="F35" s="22"/>
      <c r="G35" s="22">
        <v>7</v>
      </c>
      <c r="H35" s="22">
        <v>3</v>
      </c>
      <c r="I35" s="22">
        <v>10</v>
      </c>
      <c r="J35" s="23"/>
      <c r="K35" s="23"/>
      <c r="L35" s="22">
        <f t="shared" si="5"/>
        <v>7</v>
      </c>
      <c r="M35" s="22">
        <f t="shared" si="5"/>
        <v>25</v>
      </c>
      <c r="N35" s="24">
        <f>L35+M35</f>
        <v>32</v>
      </c>
      <c r="O35" s="25" t="s">
        <v>39</v>
      </c>
      <c r="P35" s="32"/>
      <c r="Q35" s="27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ht="12.75">
      <c r="A36" s="21" t="s">
        <v>205</v>
      </c>
      <c r="B36" s="22"/>
      <c r="C36" s="22"/>
      <c r="D36" s="26" t="s">
        <v>206</v>
      </c>
      <c r="E36" s="22"/>
      <c r="F36" s="22"/>
      <c r="G36" s="22"/>
      <c r="H36" s="22"/>
      <c r="I36" s="22"/>
      <c r="J36" s="23"/>
      <c r="K36" s="23"/>
      <c r="L36" s="22"/>
      <c r="M36" s="22"/>
      <c r="N36" s="24"/>
      <c r="O36" s="35">
        <v>12</v>
      </c>
      <c r="P36" s="36">
        <v>16</v>
      </c>
      <c r="Q36" s="37">
        <f>O36+P36</f>
        <v>28</v>
      </c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ht="12.75">
      <c r="A37" s="21" t="s">
        <v>281</v>
      </c>
      <c r="B37" s="22">
        <v>2</v>
      </c>
      <c r="C37" s="22"/>
      <c r="D37" s="26">
        <v>2</v>
      </c>
      <c r="E37" s="22">
        <v>5</v>
      </c>
      <c r="F37" s="22">
        <v>2</v>
      </c>
      <c r="G37" s="22">
        <v>4</v>
      </c>
      <c r="H37" s="22">
        <v>1</v>
      </c>
      <c r="I37" s="22">
        <v>2</v>
      </c>
      <c r="J37" s="23"/>
      <c r="K37" s="23"/>
      <c r="L37" s="22">
        <f>B37+D37+F37+H37+J37</f>
        <v>7</v>
      </c>
      <c r="M37" s="22">
        <f>C37+E37+G37+I37+K37</f>
        <v>11</v>
      </c>
      <c r="N37" s="24">
        <f>L37+M37</f>
        <v>18</v>
      </c>
      <c r="O37" s="25"/>
      <c r="P37" s="26" t="s">
        <v>17</v>
      </c>
      <c r="Q37" s="27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ht="12.75">
      <c r="A38" s="21" t="s">
        <v>40</v>
      </c>
      <c r="B38" s="22">
        <v>10</v>
      </c>
      <c r="C38" s="22">
        <v>3</v>
      </c>
      <c r="D38" s="22">
        <v>19</v>
      </c>
      <c r="E38" s="22">
        <v>8</v>
      </c>
      <c r="F38" s="22">
        <v>36</v>
      </c>
      <c r="G38" s="22">
        <v>11</v>
      </c>
      <c r="H38" s="22">
        <v>39</v>
      </c>
      <c r="I38" s="22">
        <v>18</v>
      </c>
      <c r="J38" s="23"/>
      <c r="K38" s="23"/>
      <c r="L38" s="22">
        <f aca="true" t="shared" si="6" ref="L38:M41">B38+D38+F38+H38+J38</f>
        <v>104</v>
      </c>
      <c r="M38" s="22">
        <f t="shared" si="6"/>
        <v>40</v>
      </c>
      <c r="N38" s="24">
        <f>L38+M38</f>
        <v>144</v>
      </c>
      <c r="O38" s="35">
        <v>11</v>
      </c>
      <c r="P38" s="36">
        <v>7</v>
      </c>
      <c r="Q38" s="37">
        <f>O38+P38</f>
        <v>18</v>
      </c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ht="12.75">
      <c r="A39" s="21" t="s">
        <v>230</v>
      </c>
      <c r="B39" s="22">
        <v>4</v>
      </c>
      <c r="C39" s="22"/>
      <c r="D39" s="22">
        <v>28</v>
      </c>
      <c r="E39" s="22">
        <v>1</v>
      </c>
      <c r="F39" s="22">
        <v>43</v>
      </c>
      <c r="G39" s="22"/>
      <c r="H39" s="22">
        <v>83</v>
      </c>
      <c r="I39" s="22">
        <v>10</v>
      </c>
      <c r="J39" s="23"/>
      <c r="K39" s="23"/>
      <c r="L39" s="22">
        <f t="shared" si="6"/>
        <v>158</v>
      </c>
      <c r="M39" s="22">
        <f t="shared" si="6"/>
        <v>11</v>
      </c>
      <c r="N39" s="24">
        <f>L39+M39</f>
        <v>169</v>
      </c>
      <c r="O39" s="191" t="s">
        <v>235</v>
      </c>
      <c r="P39" s="192"/>
      <c r="Q39" s="193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ht="12.75">
      <c r="A40" s="21" t="s">
        <v>282</v>
      </c>
      <c r="B40" s="22"/>
      <c r="C40" s="22">
        <v>1</v>
      </c>
      <c r="D40" s="22"/>
      <c r="E40" s="22"/>
      <c r="F40" s="22"/>
      <c r="G40" s="22"/>
      <c r="H40" s="22">
        <v>3</v>
      </c>
      <c r="I40" s="22"/>
      <c r="J40" s="23"/>
      <c r="K40" s="23"/>
      <c r="L40" s="22">
        <f t="shared" si="6"/>
        <v>3</v>
      </c>
      <c r="M40" s="22">
        <f t="shared" si="6"/>
        <v>1</v>
      </c>
      <c r="N40" s="24">
        <f>L40+M40</f>
        <v>4</v>
      </c>
      <c r="O40" s="25"/>
      <c r="P40" s="26" t="s">
        <v>17</v>
      </c>
      <c r="Q40" s="27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ht="12.75">
      <c r="A41" s="39" t="s">
        <v>41</v>
      </c>
      <c r="B41" s="22">
        <v>3</v>
      </c>
      <c r="C41" s="22">
        <v>4</v>
      </c>
      <c r="D41" s="22">
        <v>4</v>
      </c>
      <c r="E41" s="22">
        <v>8</v>
      </c>
      <c r="F41" s="22">
        <v>6</v>
      </c>
      <c r="G41" s="22">
        <v>15</v>
      </c>
      <c r="H41" s="22">
        <v>11</v>
      </c>
      <c r="I41" s="22">
        <v>21</v>
      </c>
      <c r="J41" s="23"/>
      <c r="K41" s="23"/>
      <c r="L41" s="22">
        <f t="shared" si="6"/>
        <v>24</v>
      </c>
      <c r="M41" s="22">
        <f t="shared" si="6"/>
        <v>48</v>
      </c>
      <c r="N41" s="24">
        <f>L41+M41</f>
        <v>72</v>
      </c>
      <c r="O41" s="40">
        <v>3</v>
      </c>
      <c r="P41" s="22">
        <v>4</v>
      </c>
      <c r="Q41" s="24">
        <f>O41+P41</f>
        <v>7</v>
      </c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1:30" ht="12.75">
      <c r="A42" s="39" t="s">
        <v>201</v>
      </c>
      <c r="B42" s="34"/>
      <c r="C42" s="32"/>
      <c r="D42" s="26" t="s">
        <v>22</v>
      </c>
      <c r="E42" s="32"/>
      <c r="F42" s="32"/>
      <c r="G42" s="32"/>
      <c r="H42" s="32"/>
      <c r="I42" s="33"/>
      <c r="J42" s="23"/>
      <c r="K42" s="23"/>
      <c r="L42" s="32"/>
      <c r="M42" s="32"/>
      <c r="N42" s="27"/>
      <c r="O42" s="40">
        <v>27</v>
      </c>
      <c r="P42" s="22">
        <v>15</v>
      </c>
      <c r="Q42" s="24">
        <f>O42+P42</f>
        <v>42</v>
      </c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spans="1:30" ht="12.75">
      <c r="A43" s="39" t="s">
        <v>233</v>
      </c>
      <c r="B43" s="22"/>
      <c r="C43" s="22">
        <v>1</v>
      </c>
      <c r="D43" s="22"/>
      <c r="E43" s="22"/>
      <c r="F43" s="22"/>
      <c r="G43" s="22"/>
      <c r="H43" s="22"/>
      <c r="I43" s="22">
        <v>1</v>
      </c>
      <c r="J43" s="23"/>
      <c r="K43" s="23"/>
      <c r="L43" s="22">
        <f>B43+D43+F43+H43+J43</f>
        <v>0</v>
      </c>
      <c r="M43" s="22">
        <f>C43+E43+G43+I43+K43</f>
        <v>2</v>
      </c>
      <c r="N43" s="24">
        <f>L43+M43</f>
        <v>2</v>
      </c>
      <c r="O43" s="25"/>
      <c r="P43" s="32" t="s">
        <v>17</v>
      </c>
      <c r="Q43" s="27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spans="1:30" ht="12.75">
      <c r="A44" s="103" t="s">
        <v>142</v>
      </c>
      <c r="B44" s="42"/>
      <c r="C44" s="42"/>
      <c r="D44" s="42"/>
      <c r="E44" s="42"/>
      <c r="F44" s="42"/>
      <c r="G44" s="42"/>
      <c r="H44" s="42"/>
      <c r="I44" s="42"/>
      <c r="J44" s="23"/>
      <c r="K44" s="23"/>
      <c r="L44" s="42"/>
      <c r="M44" s="42"/>
      <c r="N44" s="42"/>
      <c r="O44" s="42"/>
      <c r="P44" s="42"/>
      <c r="Q44" s="42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ht="12.75">
      <c r="A45" s="104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ht="12.75">
      <c r="A46" s="1" t="s">
        <v>49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 t="s">
        <v>50</v>
      </c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30" ht="12.75">
      <c r="A47" s="1" t="s">
        <v>5</v>
      </c>
      <c r="B47" s="3"/>
      <c r="C47" s="3"/>
      <c r="D47" s="3"/>
      <c r="E47" s="3"/>
      <c r="F47" s="3"/>
      <c r="G47" s="3"/>
      <c r="H47" s="71"/>
      <c r="I47" s="71" t="s">
        <v>289</v>
      </c>
      <c r="J47" s="3"/>
      <c r="K47" s="3"/>
      <c r="L47" s="3"/>
      <c r="M47" s="3"/>
      <c r="N47" s="3"/>
      <c r="O47" s="3"/>
      <c r="P47" s="3"/>
      <c r="Q47" s="184" t="s">
        <v>290</v>
      </c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ht="12.75">
      <c r="A48" s="104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0" ht="13.5" thickBot="1">
      <c r="A49" s="104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0" ht="12.75">
      <c r="A50" s="6" t="s">
        <v>6</v>
      </c>
      <c r="B50" s="187" t="s">
        <v>7</v>
      </c>
      <c r="C50" s="187"/>
      <c r="D50" s="187" t="s">
        <v>8</v>
      </c>
      <c r="E50" s="187"/>
      <c r="F50" s="187" t="s">
        <v>9</v>
      </c>
      <c r="G50" s="187"/>
      <c r="H50" s="187" t="s">
        <v>10</v>
      </c>
      <c r="I50" s="187"/>
      <c r="J50" s="187" t="s">
        <v>11</v>
      </c>
      <c r="K50" s="187"/>
      <c r="L50" s="187" t="s">
        <v>12</v>
      </c>
      <c r="M50" s="187"/>
      <c r="N50" s="188"/>
      <c r="O50" s="189" t="s">
        <v>13</v>
      </c>
      <c r="P50" s="187"/>
      <c r="Q50" s="188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30" ht="13.5" thickBot="1">
      <c r="A51" s="7" t="s">
        <v>226</v>
      </c>
      <c r="B51" s="8" t="s">
        <v>14</v>
      </c>
      <c r="C51" s="8" t="s">
        <v>15</v>
      </c>
      <c r="D51" s="8" t="s">
        <v>14</v>
      </c>
      <c r="E51" s="8" t="s">
        <v>15</v>
      </c>
      <c r="F51" s="8" t="s">
        <v>14</v>
      </c>
      <c r="G51" s="8" t="s">
        <v>15</v>
      </c>
      <c r="H51" s="8" t="s">
        <v>14</v>
      </c>
      <c r="I51" s="8" t="s">
        <v>15</v>
      </c>
      <c r="J51" s="9" t="s">
        <v>14</v>
      </c>
      <c r="K51" s="9" t="s">
        <v>15</v>
      </c>
      <c r="L51" s="8" t="s">
        <v>14</v>
      </c>
      <c r="M51" s="8" t="s">
        <v>15</v>
      </c>
      <c r="N51" s="10" t="s">
        <v>16</v>
      </c>
      <c r="O51" s="11" t="s">
        <v>14</v>
      </c>
      <c r="P51" s="8" t="s">
        <v>15</v>
      </c>
      <c r="Q51" s="10" t="s">
        <v>16</v>
      </c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1:30" ht="12.75">
      <c r="A52" s="21" t="s">
        <v>42</v>
      </c>
      <c r="B52" s="22"/>
      <c r="C52" s="22"/>
      <c r="D52" s="22"/>
      <c r="E52" s="22"/>
      <c r="F52" s="22"/>
      <c r="G52" s="22"/>
      <c r="H52" s="22"/>
      <c r="I52" s="22">
        <v>1</v>
      </c>
      <c r="J52" s="23"/>
      <c r="K52" s="23"/>
      <c r="L52" s="22">
        <f>B52+D52+F52+H52+J52</f>
        <v>0</v>
      </c>
      <c r="M52" s="22">
        <f>C52+E52+G52+I52+K52</f>
        <v>1</v>
      </c>
      <c r="N52" s="24">
        <f>L52+M52</f>
        <v>1</v>
      </c>
      <c r="O52" s="40"/>
      <c r="P52" s="50" t="s">
        <v>17</v>
      </c>
      <c r="Q52" s="2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spans="1:30" ht="12.75">
      <c r="A53" s="39" t="s">
        <v>43</v>
      </c>
      <c r="B53" s="34"/>
      <c r="C53" s="32"/>
      <c r="D53" s="32"/>
      <c r="E53" s="32"/>
      <c r="F53" s="32"/>
      <c r="G53" s="32"/>
      <c r="H53" s="32"/>
      <c r="I53" s="32"/>
      <c r="J53" s="23"/>
      <c r="K53" s="23"/>
      <c r="L53" s="32"/>
      <c r="M53" s="32"/>
      <c r="N53" s="27"/>
      <c r="O53" s="40">
        <v>27</v>
      </c>
      <c r="P53" s="22">
        <v>23</v>
      </c>
      <c r="Q53" s="24">
        <f>O53+P53</f>
        <v>50</v>
      </c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</row>
    <row r="54" spans="1:30" ht="12.75">
      <c r="A54" s="39" t="s">
        <v>238</v>
      </c>
      <c r="B54" s="22"/>
      <c r="C54" s="22">
        <v>2</v>
      </c>
      <c r="D54" s="22"/>
      <c r="E54" s="22">
        <v>1</v>
      </c>
      <c r="F54" s="22"/>
      <c r="G54" s="22"/>
      <c r="H54" s="22"/>
      <c r="I54" s="22"/>
      <c r="J54" s="23"/>
      <c r="K54" s="23"/>
      <c r="L54" s="29">
        <f aca="true" t="shared" si="7" ref="L54:M56">B54+D54+F54+H54+J54</f>
        <v>0</v>
      </c>
      <c r="M54" s="29">
        <f t="shared" si="7"/>
        <v>3</v>
      </c>
      <c r="N54" s="30">
        <f>L54+M54</f>
        <v>3</v>
      </c>
      <c r="O54" s="25"/>
      <c r="P54" s="32" t="s">
        <v>17</v>
      </c>
      <c r="Q54" s="27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spans="1:30" ht="12.75">
      <c r="A55" s="21" t="s">
        <v>44</v>
      </c>
      <c r="B55" s="22"/>
      <c r="C55" s="22"/>
      <c r="D55" s="22"/>
      <c r="E55" s="22"/>
      <c r="F55" s="22"/>
      <c r="G55" s="22"/>
      <c r="H55" s="22"/>
      <c r="I55" s="22"/>
      <c r="J55" s="23"/>
      <c r="K55" s="23"/>
      <c r="L55" s="22">
        <f t="shared" si="7"/>
        <v>0</v>
      </c>
      <c r="M55" s="22">
        <f t="shared" si="7"/>
        <v>0</v>
      </c>
      <c r="N55" s="24">
        <f>L55+M55</f>
        <v>0</v>
      </c>
      <c r="O55" s="51">
        <v>9</v>
      </c>
      <c r="P55" s="29">
        <v>9</v>
      </c>
      <c r="Q55" s="30">
        <f>O55+P55</f>
        <v>18</v>
      </c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1:30" ht="12.75">
      <c r="A56" s="47" t="s">
        <v>45</v>
      </c>
      <c r="B56" s="29"/>
      <c r="C56" s="29"/>
      <c r="D56" s="29">
        <v>1</v>
      </c>
      <c r="E56" s="29">
        <v>5</v>
      </c>
      <c r="F56" s="29">
        <v>3</v>
      </c>
      <c r="G56" s="29">
        <v>1</v>
      </c>
      <c r="H56" s="29">
        <v>2</v>
      </c>
      <c r="I56" s="29">
        <v>11</v>
      </c>
      <c r="J56" s="23"/>
      <c r="K56" s="23"/>
      <c r="L56" s="29">
        <f t="shared" si="7"/>
        <v>6</v>
      </c>
      <c r="M56" s="29">
        <f t="shared" si="7"/>
        <v>17</v>
      </c>
      <c r="N56" s="30">
        <f>L56+M56</f>
        <v>23</v>
      </c>
      <c r="O56" s="25"/>
      <c r="P56" s="32" t="s">
        <v>17</v>
      </c>
      <c r="Q56" s="27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spans="1:30" ht="12.75">
      <c r="A57" s="31" t="s">
        <v>46</v>
      </c>
      <c r="B57" s="32"/>
      <c r="C57" s="32"/>
      <c r="D57" s="26" t="s">
        <v>47</v>
      </c>
      <c r="E57" s="32"/>
      <c r="F57" s="32"/>
      <c r="G57" s="32"/>
      <c r="H57" s="32"/>
      <c r="I57" s="33"/>
      <c r="J57" s="23"/>
      <c r="K57" s="23"/>
      <c r="L57" s="34"/>
      <c r="M57" s="32"/>
      <c r="N57" s="27"/>
      <c r="O57" s="35">
        <v>6</v>
      </c>
      <c r="P57" s="36">
        <v>11</v>
      </c>
      <c r="Q57" s="37">
        <f>O57+P57</f>
        <v>17</v>
      </c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1:30" ht="13.5" thickBot="1">
      <c r="A58" s="91" t="s">
        <v>286</v>
      </c>
      <c r="B58" s="61"/>
      <c r="C58" s="61"/>
      <c r="D58" s="61"/>
      <c r="E58" s="61"/>
      <c r="F58" s="61"/>
      <c r="G58" s="61"/>
      <c r="H58" s="61"/>
      <c r="I58" s="61"/>
      <c r="J58" s="92"/>
      <c r="K58" s="92"/>
      <c r="L58" s="180">
        <f>B58+D58+F58+H58+J58</f>
        <v>0</v>
      </c>
      <c r="M58" s="180">
        <f>C58+E58+G58+I58+K58</f>
        <v>0</v>
      </c>
      <c r="N58" s="181">
        <f>L58+M58</f>
        <v>0</v>
      </c>
      <c r="O58" s="182" t="s">
        <v>39</v>
      </c>
      <c r="P58" s="55"/>
      <c r="Q58" s="59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spans="1:30" ht="12.75">
      <c r="A59" s="63" t="s">
        <v>48</v>
      </c>
      <c r="B59" s="36">
        <f aca="true" t="shared" si="8" ref="B59:M59">SUM(B7:B58)</f>
        <v>221</v>
      </c>
      <c r="C59" s="36">
        <f t="shared" si="8"/>
        <v>218</v>
      </c>
      <c r="D59" s="36">
        <f t="shared" si="8"/>
        <v>314</v>
      </c>
      <c r="E59" s="36">
        <f t="shared" si="8"/>
        <v>298</v>
      </c>
      <c r="F59" s="36">
        <f t="shared" si="8"/>
        <v>455</v>
      </c>
      <c r="G59" s="36">
        <f t="shared" si="8"/>
        <v>322</v>
      </c>
      <c r="H59" s="36">
        <f t="shared" si="8"/>
        <v>582</v>
      </c>
      <c r="I59" s="36">
        <f t="shared" si="8"/>
        <v>466</v>
      </c>
      <c r="J59" s="36">
        <f t="shared" si="8"/>
        <v>27</v>
      </c>
      <c r="K59" s="36">
        <f t="shared" si="8"/>
        <v>35</v>
      </c>
      <c r="L59" s="36">
        <f t="shared" si="8"/>
        <v>1599</v>
      </c>
      <c r="M59" s="36">
        <f t="shared" si="8"/>
        <v>1339</v>
      </c>
      <c r="N59" s="64"/>
      <c r="O59" s="65">
        <f>SUM(O7:O58)</f>
        <v>417</v>
      </c>
      <c r="P59" s="36">
        <f>SUM(P7:P58)</f>
        <v>271</v>
      </c>
      <c r="Q59" s="37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spans="1:30" ht="13.5" thickBot="1">
      <c r="A60" s="7" t="s">
        <v>243</v>
      </c>
      <c r="B60" s="66"/>
      <c r="C60" s="67">
        <f>B59+C59</f>
        <v>439</v>
      </c>
      <c r="D60" s="66"/>
      <c r="E60" s="67">
        <f>D59+E59</f>
        <v>612</v>
      </c>
      <c r="F60" s="66"/>
      <c r="G60" s="67">
        <f>F59+G59</f>
        <v>777</v>
      </c>
      <c r="H60" s="66"/>
      <c r="I60" s="67">
        <f>H59+I59</f>
        <v>1048</v>
      </c>
      <c r="J60" s="66"/>
      <c r="K60" s="67">
        <f>J59+K59</f>
        <v>62</v>
      </c>
      <c r="L60" s="66"/>
      <c r="M60" s="67">
        <f>L59+M59</f>
        <v>2938</v>
      </c>
      <c r="N60" s="68">
        <f>SUM(N7:N58)</f>
        <v>2938</v>
      </c>
      <c r="O60" s="69"/>
      <c r="P60" s="67">
        <f>O59+P59</f>
        <v>688</v>
      </c>
      <c r="Q60" s="70">
        <f>SUM(Q7:Q58)</f>
        <v>688</v>
      </c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spans="18:30" ht="12.75"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</row>
    <row r="62" spans="18:30" ht="12.75"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spans="1:30" ht="12.75">
      <c r="A63" s="1"/>
      <c r="B63" s="3"/>
      <c r="C63" s="3"/>
      <c r="D63" s="3"/>
      <c r="E63" s="3"/>
      <c r="F63" s="3"/>
      <c r="G63" s="3"/>
      <c r="H63" s="71"/>
      <c r="I63" s="3"/>
      <c r="J63" s="3"/>
      <c r="K63" s="3"/>
      <c r="L63" s="3"/>
      <c r="M63" s="3"/>
      <c r="N63" s="3"/>
      <c r="O63" s="3"/>
      <c r="P63" s="3"/>
      <c r="Q63" s="3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spans="1:30" ht="13.5" thickBot="1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</row>
    <row r="65" spans="1:30" ht="12.75">
      <c r="A65" s="6" t="s">
        <v>6</v>
      </c>
      <c r="B65" s="187" t="s">
        <v>7</v>
      </c>
      <c r="C65" s="187"/>
      <c r="D65" s="187" t="s">
        <v>8</v>
      </c>
      <c r="E65" s="187"/>
      <c r="F65" s="187" t="s">
        <v>9</v>
      </c>
      <c r="G65" s="187"/>
      <c r="H65" s="187" t="s">
        <v>10</v>
      </c>
      <c r="I65" s="187"/>
      <c r="J65" s="187" t="s">
        <v>11</v>
      </c>
      <c r="K65" s="187"/>
      <c r="L65" s="187" t="s">
        <v>12</v>
      </c>
      <c r="M65" s="187"/>
      <c r="N65" s="188"/>
      <c r="O65" s="189" t="s">
        <v>13</v>
      </c>
      <c r="P65" s="187"/>
      <c r="Q65" s="188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spans="1:30" ht="13.5" thickBot="1">
      <c r="A66" s="7" t="s">
        <v>51</v>
      </c>
      <c r="B66" s="8" t="s">
        <v>14</v>
      </c>
      <c r="C66" s="8" t="s">
        <v>15</v>
      </c>
      <c r="D66" s="8" t="s">
        <v>14</v>
      </c>
      <c r="E66" s="8" t="s">
        <v>15</v>
      </c>
      <c r="F66" s="8" t="s">
        <v>14</v>
      </c>
      <c r="G66" s="8" t="s">
        <v>15</v>
      </c>
      <c r="H66" s="8" t="s">
        <v>14</v>
      </c>
      <c r="I66" s="8" t="s">
        <v>15</v>
      </c>
      <c r="J66" s="9" t="s">
        <v>14</v>
      </c>
      <c r="K66" s="9" t="s">
        <v>15</v>
      </c>
      <c r="L66" s="8" t="s">
        <v>14</v>
      </c>
      <c r="M66" s="8" t="s">
        <v>15</v>
      </c>
      <c r="N66" s="10" t="s">
        <v>16</v>
      </c>
      <c r="O66" s="11" t="s">
        <v>14</v>
      </c>
      <c r="P66" s="8" t="s">
        <v>15</v>
      </c>
      <c r="Q66" s="10" t="s">
        <v>16</v>
      </c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</row>
    <row r="67" spans="1:30" ht="12.75">
      <c r="A67" s="12" t="s">
        <v>249</v>
      </c>
      <c r="B67" s="13"/>
      <c r="C67" s="14"/>
      <c r="D67" s="14"/>
      <c r="E67" s="14"/>
      <c r="F67" s="14"/>
      <c r="G67" s="14"/>
      <c r="H67" s="14"/>
      <c r="I67" s="15"/>
      <c r="J67" s="16">
        <v>2</v>
      </c>
      <c r="K67" s="16">
        <v>11</v>
      </c>
      <c r="L67" s="15">
        <f aca="true" t="shared" si="9" ref="L67:M69">B67+D67+F67+H67+J67</f>
        <v>2</v>
      </c>
      <c r="M67" s="16">
        <f t="shared" si="9"/>
        <v>11</v>
      </c>
      <c r="N67" s="17">
        <f>L67+M67</f>
        <v>13</v>
      </c>
      <c r="O67" s="14"/>
      <c r="P67" s="19" t="s">
        <v>17</v>
      </c>
      <c r="Q67" s="20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</row>
    <row r="68" spans="1:30" ht="12.75">
      <c r="A68" s="21" t="s">
        <v>52</v>
      </c>
      <c r="B68" s="22"/>
      <c r="C68" s="22">
        <v>2</v>
      </c>
      <c r="D68" s="22">
        <v>10</v>
      </c>
      <c r="E68" s="22">
        <v>5</v>
      </c>
      <c r="F68" s="22">
        <v>11</v>
      </c>
      <c r="G68" s="22">
        <v>7</v>
      </c>
      <c r="H68" s="22"/>
      <c r="I68" s="34"/>
      <c r="J68" s="72"/>
      <c r="K68" s="73"/>
      <c r="L68" s="33">
        <f t="shared" si="9"/>
        <v>21</v>
      </c>
      <c r="M68" s="22">
        <f t="shared" si="9"/>
        <v>14</v>
      </c>
      <c r="N68" s="24">
        <f>L68+M68</f>
        <v>35</v>
      </c>
      <c r="O68" s="32"/>
      <c r="P68" s="26" t="s">
        <v>17</v>
      </c>
      <c r="Q68" s="27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</row>
    <row r="69" spans="1:30" ht="12.75">
      <c r="A69" s="28" t="s">
        <v>53</v>
      </c>
      <c r="B69" s="29">
        <v>2</v>
      </c>
      <c r="C69" s="29">
        <v>9</v>
      </c>
      <c r="D69" s="29">
        <v>25</v>
      </c>
      <c r="E69" s="29">
        <v>41</v>
      </c>
      <c r="F69" s="29">
        <v>62</v>
      </c>
      <c r="G69" s="29">
        <v>72</v>
      </c>
      <c r="H69" s="29">
        <v>123</v>
      </c>
      <c r="I69" s="44">
        <v>106</v>
      </c>
      <c r="J69" s="72"/>
      <c r="K69" s="73"/>
      <c r="L69" s="43">
        <f t="shared" si="9"/>
        <v>212</v>
      </c>
      <c r="M69" s="29">
        <f t="shared" si="9"/>
        <v>228</v>
      </c>
      <c r="N69" s="30">
        <f>L69+M69</f>
        <v>440</v>
      </c>
      <c r="O69" s="33">
        <v>24</v>
      </c>
      <c r="P69" s="22">
        <v>26</v>
      </c>
      <c r="Q69" s="24">
        <f>O69+P69</f>
        <v>50</v>
      </c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</row>
    <row r="70" spans="1:30" ht="12.75">
      <c r="A70" s="31" t="s">
        <v>54</v>
      </c>
      <c r="B70" s="32"/>
      <c r="C70" s="26"/>
      <c r="D70" s="26" t="s">
        <v>22</v>
      </c>
      <c r="E70" s="26"/>
      <c r="F70" s="32"/>
      <c r="G70" s="32"/>
      <c r="H70" s="32"/>
      <c r="I70" s="32"/>
      <c r="J70" s="72"/>
      <c r="K70" s="73"/>
      <c r="L70" s="32"/>
      <c r="M70" s="32"/>
      <c r="N70" s="27"/>
      <c r="O70" s="33">
        <v>116</v>
      </c>
      <c r="P70" s="22">
        <v>63</v>
      </c>
      <c r="Q70" s="24">
        <f>O70+P70</f>
        <v>179</v>
      </c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</row>
    <row r="71" spans="1:30" ht="12.75">
      <c r="A71" s="90" t="s">
        <v>258</v>
      </c>
      <c r="B71" s="22">
        <v>3</v>
      </c>
      <c r="C71" s="22"/>
      <c r="D71" s="22">
        <v>3</v>
      </c>
      <c r="E71" s="22">
        <v>1</v>
      </c>
      <c r="F71" s="22">
        <v>4</v>
      </c>
      <c r="G71" s="22">
        <v>6</v>
      </c>
      <c r="H71" s="22">
        <v>5</v>
      </c>
      <c r="I71" s="22">
        <v>1</v>
      </c>
      <c r="J71" s="72"/>
      <c r="K71" s="73"/>
      <c r="L71" s="22">
        <f>B71+D71+F71+H71+J71</f>
        <v>15</v>
      </c>
      <c r="M71" s="22">
        <f>C71+E71+G71+I71+K71</f>
        <v>8</v>
      </c>
      <c r="N71" s="34">
        <f>L71+M71</f>
        <v>23</v>
      </c>
      <c r="O71" s="25"/>
      <c r="P71" s="26" t="s">
        <v>17</v>
      </c>
      <c r="Q71" s="27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</row>
    <row r="72" spans="1:30" ht="12.75">
      <c r="A72" s="63" t="s">
        <v>55</v>
      </c>
      <c r="B72" s="36">
        <v>2</v>
      </c>
      <c r="C72" s="36">
        <v>3</v>
      </c>
      <c r="D72" s="36">
        <v>41</v>
      </c>
      <c r="E72" s="36">
        <v>24</v>
      </c>
      <c r="F72" s="36">
        <v>89</v>
      </c>
      <c r="G72" s="36">
        <v>31</v>
      </c>
      <c r="H72" s="36">
        <v>155</v>
      </c>
      <c r="I72" s="64">
        <v>57</v>
      </c>
      <c r="J72" s="72"/>
      <c r="K72" s="73"/>
      <c r="L72" s="74">
        <f aca="true" t="shared" si="10" ref="L72:M79">B72+D72+F72+H72+J72</f>
        <v>287</v>
      </c>
      <c r="M72" s="36">
        <f t="shared" si="10"/>
        <v>115</v>
      </c>
      <c r="N72" s="37">
        <f aca="true" t="shared" si="11" ref="N72:N79">L72+M72</f>
        <v>402</v>
      </c>
      <c r="O72" s="32"/>
      <c r="P72" s="26" t="s">
        <v>17</v>
      </c>
      <c r="Q72" s="27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</row>
    <row r="73" spans="1:30" ht="12.75">
      <c r="A73" s="63" t="s">
        <v>228</v>
      </c>
      <c r="B73" s="22"/>
      <c r="C73" s="22">
        <v>1</v>
      </c>
      <c r="D73" s="22">
        <v>6</v>
      </c>
      <c r="E73" s="22">
        <v>2</v>
      </c>
      <c r="F73" s="22">
        <v>33</v>
      </c>
      <c r="G73" s="22">
        <v>12</v>
      </c>
      <c r="H73" s="22">
        <v>58</v>
      </c>
      <c r="I73" s="34">
        <v>14</v>
      </c>
      <c r="J73" s="72"/>
      <c r="K73" s="73"/>
      <c r="L73" s="33">
        <f t="shared" si="10"/>
        <v>97</v>
      </c>
      <c r="M73" s="22">
        <f t="shared" si="10"/>
        <v>29</v>
      </c>
      <c r="N73" s="24">
        <f t="shared" si="11"/>
        <v>126</v>
      </c>
      <c r="O73" s="32"/>
      <c r="P73" s="26" t="s">
        <v>17</v>
      </c>
      <c r="Q73" s="27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</row>
    <row r="74" spans="1:30" ht="12.75">
      <c r="A74" s="63" t="s">
        <v>56</v>
      </c>
      <c r="B74" s="34"/>
      <c r="C74" s="32"/>
      <c r="D74" s="26" t="s">
        <v>22</v>
      </c>
      <c r="E74" s="26"/>
      <c r="F74" s="32"/>
      <c r="G74" s="32"/>
      <c r="H74" s="32"/>
      <c r="I74" s="33"/>
      <c r="J74" s="72"/>
      <c r="K74" s="73"/>
      <c r="L74" s="74"/>
      <c r="M74" s="36"/>
      <c r="N74" s="37"/>
      <c r="O74" s="33">
        <v>15</v>
      </c>
      <c r="P74" s="22">
        <v>13</v>
      </c>
      <c r="Q74" s="24">
        <f>O74+P74</f>
        <v>28</v>
      </c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</row>
    <row r="75" spans="1:30" ht="12.75">
      <c r="A75" s="21" t="s">
        <v>57</v>
      </c>
      <c r="B75" s="22"/>
      <c r="C75" s="22">
        <v>3</v>
      </c>
      <c r="D75" s="22">
        <v>19</v>
      </c>
      <c r="E75" s="22">
        <v>12</v>
      </c>
      <c r="F75" s="22">
        <v>41</v>
      </c>
      <c r="G75" s="22">
        <v>18</v>
      </c>
      <c r="H75" s="22">
        <v>107</v>
      </c>
      <c r="I75" s="34">
        <v>53</v>
      </c>
      <c r="J75" s="72"/>
      <c r="K75" s="73"/>
      <c r="L75" s="33">
        <f t="shared" si="10"/>
        <v>167</v>
      </c>
      <c r="M75" s="22">
        <f t="shared" si="10"/>
        <v>86</v>
      </c>
      <c r="N75" s="24">
        <f t="shared" si="11"/>
        <v>253</v>
      </c>
      <c r="O75" s="32"/>
      <c r="P75" s="26" t="s">
        <v>17</v>
      </c>
      <c r="Q75" s="27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spans="1:30" ht="12.75">
      <c r="A76" s="21" t="s">
        <v>58</v>
      </c>
      <c r="B76" s="22"/>
      <c r="C76" s="22"/>
      <c r="D76" s="22">
        <v>8</v>
      </c>
      <c r="E76" s="22">
        <v>1</v>
      </c>
      <c r="F76" s="22">
        <v>51</v>
      </c>
      <c r="G76" s="22">
        <v>10</v>
      </c>
      <c r="H76" s="22">
        <v>114</v>
      </c>
      <c r="I76" s="34">
        <v>18</v>
      </c>
      <c r="J76" s="72"/>
      <c r="K76" s="73"/>
      <c r="L76" s="33">
        <f t="shared" si="10"/>
        <v>173</v>
      </c>
      <c r="M76" s="22">
        <f t="shared" si="10"/>
        <v>29</v>
      </c>
      <c r="N76" s="24">
        <f t="shared" si="11"/>
        <v>202</v>
      </c>
      <c r="O76" s="32"/>
      <c r="P76" s="26" t="s">
        <v>17</v>
      </c>
      <c r="Q76" s="27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ht="12.75">
      <c r="A77" s="21" t="s">
        <v>59</v>
      </c>
      <c r="B77" s="22"/>
      <c r="C77" s="22"/>
      <c r="D77" s="22">
        <v>11</v>
      </c>
      <c r="E77" s="22">
        <v>27</v>
      </c>
      <c r="F77" s="22">
        <v>59</v>
      </c>
      <c r="G77" s="22">
        <v>82</v>
      </c>
      <c r="H77" s="22">
        <v>110</v>
      </c>
      <c r="I77" s="34">
        <v>122</v>
      </c>
      <c r="J77" s="72"/>
      <c r="K77" s="73"/>
      <c r="L77" s="33">
        <f t="shared" si="10"/>
        <v>180</v>
      </c>
      <c r="M77" s="22">
        <f t="shared" si="10"/>
        <v>231</v>
      </c>
      <c r="N77" s="24">
        <f t="shared" si="11"/>
        <v>411</v>
      </c>
      <c r="O77" s="32"/>
      <c r="P77" s="26" t="s">
        <v>17</v>
      </c>
      <c r="Q77" s="27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ht="12.75">
      <c r="A78" s="21" t="s">
        <v>229</v>
      </c>
      <c r="B78" s="22">
        <v>1</v>
      </c>
      <c r="C78" s="22"/>
      <c r="D78" s="22">
        <v>3</v>
      </c>
      <c r="E78" s="22"/>
      <c r="F78" s="22">
        <v>8</v>
      </c>
      <c r="G78" s="22">
        <v>2</v>
      </c>
      <c r="H78" s="22">
        <v>24</v>
      </c>
      <c r="I78" s="34">
        <v>16</v>
      </c>
      <c r="J78" s="72"/>
      <c r="K78" s="73"/>
      <c r="L78" s="33">
        <f>B78+D78+F78+H78+J78</f>
        <v>36</v>
      </c>
      <c r="M78" s="22">
        <f>C78+E78+G78+I78+K78</f>
        <v>18</v>
      </c>
      <c r="N78" s="24">
        <f>L78+M78</f>
        <v>54</v>
      </c>
      <c r="O78" s="32"/>
      <c r="P78" s="26" t="s">
        <v>17</v>
      </c>
      <c r="Q78" s="27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ht="13.5" thickBot="1">
      <c r="A79" s="21" t="s">
        <v>60</v>
      </c>
      <c r="B79" s="22">
        <v>278</v>
      </c>
      <c r="C79" s="22">
        <v>166</v>
      </c>
      <c r="D79" s="22">
        <v>335</v>
      </c>
      <c r="E79" s="22">
        <v>162</v>
      </c>
      <c r="F79" s="22">
        <v>186</v>
      </c>
      <c r="G79" s="22">
        <v>76</v>
      </c>
      <c r="H79" s="22">
        <v>46</v>
      </c>
      <c r="I79" s="34">
        <v>18</v>
      </c>
      <c r="J79" s="72"/>
      <c r="K79" s="73"/>
      <c r="L79" s="33">
        <f t="shared" si="10"/>
        <v>845</v>
      </c>
      <c r="M79" s="22">
        <f t="shared" si="10"/>
        <v>422</v>
      </c>
      <c r="N79" s="24">
        <f t="shared" si="11"/>
        <v>1267</v>
      </c>
      <c r="O79" s="32"/>
      <c r="P79" s="26" t="s">
        <v>17</v>
      </c>
      <c r="Q79" s="27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ht="12.75">
      <c r="A80" s="12" t="s">
        <v>48</v>
      </c>
      <c r="B80" s="16">
        <f aca="true" t="shared" si="12" ref="B80:M80">SUM(B67:B79)</f>
        <v>286</v>
      </c>
      <c r="C80" s="16">
        <f t="shared" si="12"/>
        <v>184</v>
      </c>
      <c r="D80" s="16">
        <f t="shared" si="12"/>
        <v>461</v>
      </c>
      <c r="E80" s="16">
        <f t="shared" si="12"/>
        <v>275</v>
      </c>
      <c r="F80" s="16">
        <f t="shared" si="12"/>
        <v>544</v>
      </c>
      <c r="G80" s="16">
        <f t="shared" si="12"/>
        <v>316</v>
      </c>
      <c r="H80" s="16">
        <f t="shared" si="12"/>
        <v>742</v>
      </c>
      <c r="I80" s="16">
        <f t="shared" si="12"/>
        <v>405</v>
      </c>
      <c r="J80" s="22">
        <f t="shared" si="12"/>
        <v>2</v>
      </c>
      <c r="K80" s="22">
        <f t="shared" si="12"/>
        <v>11</v>
      </c>
      <c r="L80" s="16">
        <f t="shared" si="12"/>
        <v>2035</v>
      </c>
      <c r="M80" s="16">
        <f t="shared" si="12"/>
        <v>1191</v>
      </c>
      <c r="N80" s="13"/>
      <c r="O80" s="78">
        <f>SUM(O67:O79)</f>
        <v>155</v>
      </c>
      <c r="P80" s="16">
        <f>SUM(P67:P79)</f>
        <v>102</v>
      </c>
      <c r="Q80" s="17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ht="13.5" thickBot="1">
      <c r="A81" s="7" t="s">
        <v>61</v>
      </c>
      <c r="B81" s="79"/>
      <c r="C81" s="67">
        <f>B80+C80</f>
        <v>470</v>
      </c>
      <c r="D81" s="79"/>
      <c r="E81" s="67">
        <f>D80+E80</f>
        <v>736</v>
      </c>
      <c r="F81" s="79"/>
      <c r="G81" s="67">
        <f>F80+G80</f>
        <v>860</v>
      </c>
      <c r="H81" s="79"/>
      <c r="I81" s="67">
        <f>H80+I80</f>
        <v>1147</v>
      </c>
      <c r="J81" s="79"/>
      <c r="K81" s="67">
        <f>J80+K80</f>
        <v>13</v>
      </c>
      <c r="L81" s="79"/>
      <c r="M81" s="67">
        <f>L80+M80</f>
        <v>3226</v>
      </c>
      <c r="N81" s="68">
        <f>SUM(N66:N79)</f>
        <v>3226</v>
      </c>
      <c r="O81" s="80"/>
      <c r="P81" s="81">
        <f>O80+P80</f>
        <v>257</v>
      </c>
      <c r="Q81" s="179">
        <f>SUM(Q66:Q79)</f>
        <v>257</v>
      </c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ht="12.75">
      <c r="A82" s="4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ht="12.75">
      <c r="A83" s="1" t="s">
        <v>49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 t="s">
        <v>77</v>
      </c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ht="12.75">
      <c r="A84" s="1" t="s">
        <v>5</v>
      </c>
      <c r="B84" s="3"/>
      <c r="C84" s="3"/>
      <c r="D84" s="3"/>
      <c r="E84" s="3"/>
      <c r="F84" s="3"/>
      <c r="G84" s="3"/>
      <c r="H84" s="71"/>
      <c r="I84" s="71" t="s">
        <v>289</v>
      </c>
      <c r="J84" s="3"/>
      <c r="K84" s="3"/>
      <c r="L84" s="3"/>
      <c r="M84" s="3"/>
      <c r="N84" s="3"/>
      <c r="O84" s="3"/>
      <c r="P84" s="3"/>
      <c r="Q84" s="184" t="s">
        <v>290</v>
      </c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1:30" ht="12.75">
      <c r="A85" s="104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spans="1:30" ht="13.5" thickBot="1">
      <c r="A86" s="4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</row>
    <row r="87" spans="1:30" ht="12.75">
      <c r="A87" s="6" t="s">
        <v>6</v>
      </c>
      <c r="B87" s="187" t="s">
        <v>7</v>
      </c>
      <c r="C87" s="187"/>
      <c r="D87" s="187" t="s">
        <v>8</v>
      </c>
      <c r="E87" s="187"/>
      <c r="F87" s="187" t="s">
        <v>9</v>
      </c>
      <c r="G87" s="187"/>
      <c r="H87" s="187" t="s">
        <v>10</v>
      </c>
      <c r="I87" s="187"/>
      <c r="J87" s="187" t="s">
        <v>11</v>
      </c>
      <c r="K87" s="187"/>
      <c r="L87" s="187" t="s">
        <v>12</v>
      </c>
      <c r="M87" s="187"/>
      <c r="N87" s="188"/>
      <c r="O87" s="189" t="s">
        <v>13</v>
      </c>
      <c r="P87" s="187"/>
      <c r="Q87" s="188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spans="1:30" ht="13.5" thickBot="1">
      <c r="A88" s="7" t="s">
        <v>62</v>
      </c>
      <c r="B88" s="8" t="s">
        <v>14</v>
      </c>
      <c r="C88" s="8" t="s">
        <v>15</v>
      </c>
      <c r="D88" s="8" t="s">
        <v>14</v>
      </c>
      <c r="E88" s="8" t="s">
        <v>15</v>
      </c>
      <c r="F88" s="8" t="s">
        <v>14</v>
      </c>
      <c r="G88" s="8" t="s">
        <v>15</v>
      </c>
      <c r="H88" s="8" t="s">
        <v>14</v>
      </c>
      <c r="I88" s="8" t="s">
        <v>15</v>
      </c>
      <c r="J88" s="9" t="s">
        <v>14</v>
      </c>
      <c r="K88" s="9" t="s">
        <v>15</v>
      </c>
      <c r="L88" s="8" t="s">
        <v>14</v>
      </c>
      <c r="M88" s="8" t="s">
        <v>15</v>
      </c>
      <c r="N88" s="10" t="s">
        <v>16</v>
      </c>
      <c r="O88" s="11" t="s">
        <v>14</v>
      </c>
      <c r="P88" s="8" t="s">
        <v>15</v>
      </c>
      <c r="Q88" s="10" t="s">
        <v>16</v>
      </c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spans="1:30" ht="12.75">
      <c r="A89" s="12" t="s">
        <v>250</v>
      </c>
      <c r="B89" s="13"/>
      <c r="C89" s="14"/>
      <c r="D89" s="14"/>
      <c r="E89" s="14"/>
      <c r="F89" s="14"/>
      <c r="G89" s="14"/>
      <c r="H89" s="14"/>
      <c r="I89" s="15"/>
      <c r="J89" s="16">
        <v>7</v>
      </c>
      <c r="K89" s="16">
        <v>7</v>
      </c>
      <c r="L89" s="16">
        <f>B89+D89+F89+H89+J89</f>
        <v>7</v>
      </c>
      <c r="M89" s="16">
        <f>C89+E89+G89+I89+K89</f>
        <v>7</v>
      </c>
      <c r="N89" s="17">
        <f>L89+M89</f>
        <v>14</v>
      </c>
      <c r="O89" s="14"/>
      <c r="P89" s="19" t="s">
        <v>17</v>
      </c>
      <c r="Q89" s="20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spans="1:30" ht="12.75">
      <c r="A90" s="28" t="s">
        <v>63</v>
      </c>
      <c r="B90" s="29">
        <v>10</v>
      </c>
      <c r="C90" s="29">
        <v>16</v>
      </c>
      <c r="D90" s="29">
        <v>3</v>
      </c>
      <c r="E90" s="29">
        <v>14</v>
      </c>
      <c r="F90" s="29"/>
      <c r="G90" s="29">
        <v>1</v>
      </c>
      <c r="H90" s="29"/>
      <c r="I90" s="44">
        <v>1</v>
      </c>
      <c r="J90" s="44"/>
      <c r="K90" s="43"/>
      <c r="L90" s="43">
        <f>B90+D90+F90+H90+J90</f>
        <v>13</v>
      </c>
      <c r="M90" s="29">
        <f>C90+E90+G90+I90+K90</f>
        <v>32</v>
      </c>
      <c r="N90" s="30">
        <f>L90+M90</f>
        <v>45</v>
      </c>
      <c r="O90" s="32"/>
      <c r="P90" s="26" t="s">
        <v>17</v>
      </c>
      <c r="Q90" s="27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</row>
    <row r="91" spans="1:30" ht="12.75">
      <c r="A91" s="31" t="s">
        <v>64</v>
      </c>
      <c r="B91" s="32"/>
      <c r="C91" s="26" t="s">
        <v>65</v>
      </c>
      <c r="D91" s="32"/>
      <c r="E91" s="32"/>
      <c r="F91" s="32"/>
      <c r="G91" s="32"/>
      <c r="H91" s="32"/>
      <c r="I91" s="32"/>
      <c r="J91" s="72"/>
      <c r="K91" s="73"/>
      <c r="L91" s="32"/>
      <c r="M91" s="32"/>
      <c r="N91" s="27"/>
      <c r="O91" s="33">
        <v>29</v>
      </c>
      <c r="P91" s="22">
        <v>20</v>
      </c>
      <c r="Q91" s="24">
        <f>O91+P91</f>
        <v>49</v>
      </c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</row>
    <row r="92" spans="1:30" ht="12.75">
      <c r="A92" s="63" t="s">
        <v>66</v>
      </c>
      <c r="B92" s="36"/>
      <c r="C92" s="36"/>
      <c r="D92" s="36">
        <v>20</v>
      </c>
      <c r="E92" s="36">
        <v>10</v>
      </c>
      <c r="F92" s="36">
        <v>38</v>
      </c>
      <c r="G92" s="36">
        <v>23</v>
      </c>
      <c r="H92" s="36">
        <v>106</v>
      </c>
      <c r="I92" s="64">
        <v>67</v>
      </c>
      <c r="J92" s="72"/>
      <c r="K92" s="73"/>
      <c r="L92" s="74">
        <f aca="true" t="shared" si="13" ref="L92:M105">B92+D92+F92+H92+J92</f>
        <v>164</v>
      </c>
      <c r="M92" s="36">
        <f t="shared" si="13"/>
        <v>100</v>
      </c>
      <c r="N92" s="37">
        <f aca="true" t="shared" si="14" ref="N92:N105">L92+M92</f>
        <v>264</v>
      </c>
      <c r="O92" s="32"/>
      <c r="P92" s="26" t="s">
        <v>17</v>
      </c>
      <c r="Q92" s="27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  <row r="93" spans="1:30" ht="12.75">
      <c r="A93" s="21" t="s">
        <v>67</v>
      </c>
      <c r="B93" s="22">
        <v>31</v>
      </c>
      <c r="C93" s="22">
        <v>96</v>
      </c>
      <c r="D93" s="22">
        <v>27</v>
      </c>
      <c r="E93" s="22">
        <v>40</v>
      </c>
      <c r="F93" s="22">
        <v>8</v>
      </c>
      <c r="G93" s="22">
        <v>14</v>
      </c>
      <c r="H93" s="22">
        <v>2</v>
      </c>
      <c r="I93" s="34">
        <v>6</v>
      </c>
      <c r="J93" s="72"/>
      <c r="K93" s="73"/>
      <c r="L93" s="33">
        <f t="shared" si="13"/>
        <v>68</v>
      </c>
      <c r="M93" s="22">
        <f t="shared" si="13"/>
        <v>156</v>
      </c>
      <c r="N93" s="24">
        <f t="shared" si="14"/>
        <v>224</v>
      </c>
      <c r="O93" s="33">
        <v>13</v>
      </c>
      <c r="P93" s="22">
        <v>42</v>
      </c>
      <c r="Q93" s="24">
        <f>O93+P93</f>
        <v>55</v>
      </c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</row>
    <row r="94" spans="1:30" ht="12.75">
      <c r="A94" s="21" t="s">
        <v>68</v>
      </c>
      <c r="B94" s="22"/>
      <c r="C94" s="22"/>
      <c r="D94" s="22">
        <v>6</v>
      </c>
      <c r="E94" s="22">
        <v>11</v>
      </c>
      <c r="F94" s="22">
        <v>8</v>
      </c>
      <c r="G94" s="22">
        <v>12</v>
      </c>
      <c r="H94" s="22">
        <v>12</v>
      </c>
      <c r="I94" s="34">
        <v>27</v>
      </c>
      <c r="J94" s="72"/>
      <c r="K94" s="73"/>
      <c r="L94" s="33">
        <f t="shared" si="13"/>
        <v>26</v>
      </c>
      <c r="M94" s="22">
        <f t="shared" si="13"/>
        <v>50</v>
      </c>
      <c r="N94" s="24">
        <f t="shared" si="14"/>
        <v>76</v>
      </c>
      <c r="O94" s="32"/>
      <c r="P94" s="26" t="s">
        <v>17</v>
      </c>
      <c r="Q94" s="27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</row>
    <row r="95" spans="1:30" ht="12.75">
      <c r="A95" s="21" t="s">
        <v>69</v>
      </c>
      <c r="B95" s="22"/>
      <c r="C95" s="22"/>
      <c r="D95" s="22"/>
      <c r="E95" s="22"/>
      <c r="F95" s="22"/>
      <c r="G95" s="22"/>
      <c r="H95" s="22">
        <v>1</v>
      </c>
      <c r="I95" s="34">
        <v>1</v>
      </c>
      <c r="J95" s="72"/>
      <c r="K95" s="73"/>
      <c r="L95" s="33">
        <f t="shared" si="13"/>
        <v>1</v>
      </c>
      <c r="M95" s="22">
        <f t="shared" si="13"/>
        <v>1</v>
      </c>
      <c r="N95" s="24">
        <f t="shared" si="14"/>
        <v>2</v>
      </c>
      <c r="O95" s="32"/>
      <c r="P95" s="26" t="s">
        <v>17</v>
      </c>
      <c r="Q95" s="27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</row>
    <row r="96" spans="1:30" ht="12.75">
      <c r="A96" s="21" t="s">
        <v>70</v>
      </c>
      <c r="B96" s="22"/>
      <c r="C96" s="22">
        <v>1</v>
      </c>
      <c r="D96" s="22">
        <v>12</v>
      </c>
      <c r="E96" s="22">
        <v>6</v>
      </c>
      <c r="F96" s="22">
        <v>26</v>
      </c>
      <c r="G96" s="22">
        <v>8</v>
      </c>
      <c r="H96" s="22">
        <v>28</v>
      </c>
      <c r="I96" s="34">
        <v>11</v>
      </c>
      <c r="J96" s="72"/>
      <c r="K96" s="73"/>
      <c r="L96" s="33">
        <f t="shared" si="13"/>
        <v>66</v>
      </c>
      <c r="M96" s="22">
        <f t="shared" si="13"/>
        <v>26</v>
      </c>
      <c r="N96" s="24">
        <f t="shared" si="14"/>
        <v>92</v>
      </c>
      <c r="O96" s="33">
        <v>13</v>
      </c>
      <c r="P96" s="22">
        <v>12</v>
      </c>
      <c r="Q96" s="24">
        <f>O96+P96</f>
        <v>25</v>
      </c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</row>
    <row r="97" spans="1:30" ht="12.75">
      <c r="A97" s="21" t="s">
        <v>71</v>
      </c>
      <c r="B97" s="22"/>
      <c r="C97" s="22"/>
      <c r="D97" s="22">
        <v>9</v>
      </c>
      <c r="E97" s="22">
        <v>26</v>
      </c>
      <c r="F97" s="22">
        <v>21</v>
      </c>
      <c r="G97" s="22">
        <v>51</v>
      </c>
      <c r="H97" s="22">
        <v>29</v>
      </c>
      <c r="I97" s="34">
        <v>67</v>
      </c>
      <c r="J97" s="72"/>
      <c r="K97" s="73"/>
      <c r="L97" s="33">
        <f t="shared" si="13"/>
        <v>59</v>
      </c>
      <c r="M97" s="22">
        <f t="shared" si="13"/>
        <v>144</v>
      </c>
      <c r="N97" s="24">
        <f t="shared" si="14"/>
        <v>203</v>
      </c>
      <c r="O97" s="32"/>
      <c r="P97" s="26" t="s">
        <v>17</v>
      </c>
      <c r="Q97" s="27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</row>
    <row r="98" spans="1:30" ht="12.75">
      <c r="A98" s="21" t="s">
        <v>259</v>
      </c>
      <c r="B98" s="22"/>
      <c r="C98" s="22"/>
      <c r="D98" s="22">
        <v>19</v>
      </c>
      <c r="E98" s="22">
        <v>6</v>
      </c>
      <c r="F98" s="22">
        <v>25</v>
      </c>
      <c r="G98" s="22">
        <v>25</v>
      </c>
      <c r="H98" s="22">
        <v>38</v>
      </c>
      <c r="I98" s="34">
        <v>39</v>
      </c>
      <c r="J98" s="72"/>
      <c r="K98" s="73"/>
      <c r="L98" s="33">
        <f>B98+D98+F98+H98+J98</f>
        <v>82</v>
      </c>
      <c r="M98" s="22">
        <f>C98+E98+G98+I98+K98</f>
        <v>70</v>
      </c>
      <c r="N98" s="24">
        <f>L98+M98</f>
        <v>152</v>
      </c>
      <c r="O98" s="32"/>
      <c r="P98" s="26" t="s">
        <v>17</v>
      </c>
      <c r="Q98" s="27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</row>
    <row r="99" spans="1:30" ht="12.75">
      <c r="A99" s="21" t="s">
        <v>72</v>
      </c>
      <c r="B99" s="22"/>
      <c r="C99" s="22"/>
      <c r="D99" s="22">
        <v>3</v>
      </c>
      <c r="E99" s="22">
        <v>21</v>
      </c>
      <c r="F99" s="22">
        <v>6</v>
      </c>
      <c r="G99" s="22">
        <v>38</v>
      </c>
      <c r="H99" s="22">
        <v>4</v>
      </c>
      <c r="I99" s="34">
        <v>55</v>
      </c>
      <c r="J99" s="72"/>
      <c r="K99" s="73"/>
      <c r="L99" s="33">
        <f t="shared" si="13"/>
        <v>13</v>
      </c>
      <c r="M99" s="22">
        <f t="shared" si="13"/>
        <v>114</v>
      </c>
      <c r="N99" s="24">
        <f t="shared" si="14"/>
        <v>127</v>
      </c>
      <c r="O99" s="32"/>
      <c r="P99" s="26" t="s">
        <v>17</v>
      </c>
      <c r="Q99" s="27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</row>
    <row r="100" spans="1:30" ht="12.75">
      <c r="A100" s="21" t="s">
        <v>73</v>
      </c>
      <c r="B100" s="22"/>
      <c r="C100" s="22"/>
      <c r="D100" s="22">
        <v>13</v>
      </c>
      <c r="E100" s="22">
        <v>10</v>
      </c>
      <c r="F100" s="22">
        <v>16</v>
      </c>
      <c r="G100" s="22">
        <v>7</v>
      </c>
      <c r="H100" s="22">
        <v>58</v>
      </c>
      <c r="I100" s="34">
        <v>29</v>
      </c>
      <c r="J100" s="72"/>
      <c r="K100" s="73"/>
      <c r="L100" s="33">
        <f t="shared" si="13"/>
        <v>87</v>
      </c>
      <c r="M100" s="22">
        <f t="shared" si="13"/>
        <v>46</v>
      </c>
      <c r="N100" s="24">
        <f t="shared" si="14"/>
        <v>133</v>
      </c>
      <c r="O100" s="33">
        <v>2</v>
      </c>
      <c r="P100" s="22">
        <v>5</v>
      </c>
      <c r="Q100" s="24">
        <f>O100+P100</f>
        <v>7</v>
      </c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</row>
    <row r="101" spans="1:30" ht="12.75">
      <c r="A101" s="21" t="s">
        <v>74</v>
      </c>
      <c r="B101" s="22">
        <v>87</v>
      </c>
      <c r="C101" s="22">
        <v>57</v>
      </c>
      <c r="D101" s="22">
        <v>50</v>
      </c>
      <c r="E101" s="22">
        <v>30</v>
      </c>
      <c r="F101" s="22">
        <v>13</v>
      </c>
      <c r="G101" s="22">
        <v>7</v>
      </c>
      <c r="H101" s="22">
        <v>5</v>
      </c>
      <c r="I101" s="34">
        <v>1</v>
      </c>
      <c r="J101" s="72"/>
      <c r="K101" s="73"/>
      <c r="L101" s="33">
        <f t="shared" si="13"/>
        <v>155</v>
      </c>
      <c r="M101" s="22">
        <f t="shared" si="13"/>
        <v>95</v>
      </c>
      <c r="N101" s="24">
        <f t="shared" si="14"/>
        <v>250</v>
      </c>
      <c r="O101" s="32"/>
      <c r="P101" s="26" t="s">
        <v>17</v>
      </c>
      <c r="Q101" s="27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</row>
    <row r="102" spans="1:30" ht="12.75">
      <c r="A102" s="28" t="s">
        <v>284</v>
      </c>
      <c r="B102" s="29">
        <v>4</v>
      </c>
      <c r="C102" s="29">
        <v>1</v>
      </c>
      <c r="D102" s="29">
        <v>2</v>
      </c>
      <c r="E102" s="29"/>
      <c r="F102" s="29">
        <v>1</v>
      </c>
      <c r="G102" s="29"/>
      <c r="H102" s="29"/>
      <c r="I102" s="44">
        <v>1</v>
      </c>
      <c r="J102" s="72"/>
      <c r="K102" s="73"/>
      <c r="L102" s="33">
        <f aca="true" t="shared" si="15" ref="L102:M104">B102+D102+F102+H102+J102</f>
        <v>7</v>
      </c>
      <c r="M102" s="22">
        <f t="shared" si="15"/>
        <v>2</v>
      </c>
      <c r="N102" s="24">
        <f>L102+M102</f>
        <v>9</v>
      </c>
      <c r="O102" s="32"/>
      <c r="P102" s="26" t="s">
        <v>17</v>
      </c>
      <c r="Q102" s="27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</row>
    <row r="103" spans="1:30" ht="12.75">
      <c r="A103" s="28" t="s">
        <v>291</v>
      </c>
      <c r="B103" s="29"/>
      <c r="C103" s="29">
        <v>1</v>
      </c>
      <c r="D103" s="29">
        <v>1</v>
      </c>
      <c r="E103" s="29">
        <v>1</v>
      </c>
      <c r="F103" s="29">
        <v>1</v>
      </c>
      <c r="G103" s="29">
        <v>1</v>
      </c>
      <c r="H103" s="29"/>
      <c r="I103" s="44"/>
      <c r="J103" s="72"/>
      <c r="K103" s="73"/>
      <c r="L103" s="33">
        <f t="shared" si="15"/>
        <v>2</v>
      </c>
      <c r="M103" s="22">
        <f t="shared" si="15"/>
        <v>3</v>
      </c>
      <c r="N103" s="24">
        <f>L103+M103</f>
        <v>5</v>
      </c>
      <c r="O103" s="32"/>
      <c r="P103" s="26" t="s">
        <v>17</v>
      </c>
      <c r="Q103" s="27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</row>
    <row r="104" spans="1:30" ht="12.75">
      <c r="A104" s="28" t="s">
        <v>292</v>
      </c>
      <c r="B104" s="29">
        <v>1</v>
      </c>
      <c r="C104" s="29">
        <v>1</v>
      </c>
      <c r="D104" s="29"/>
      <c r="E104" s="29">
        <v>3</v>
      </c>
      <c r="F104" s="29"/>
      <c r="G104" s="29">
        <v>1</v>
      </c>
      <c r="H104" s="29"/>
      <c r="I104" s="44"/>
      <c r="J104" s="72"/>
      <c r="K104" s="73"/>
      <c r="L104" s="33">
        <f t="shared" si="15"/>
        <v>1</v>
      </c>
      <c r="M104" s="22">
        <f t="shared" si="15"/>
        <v>5</v>
      </c>
      <c r="N104" s="24">
        <f>L104+M104</f>
        <v>6</v>
      </c>
      <c r="O104" s="32"/>
      <c r="P104" s="26" t="s">
        <v>17</v>
      </c>
      <c r="Q104" s="27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</row>
    <row r="105" spans="1:30" ht="13.5" thickBot="1">
      <c r="A105" s="75" t="s">
        <v>75</v>
      </c>
      <c r="B105" s="61">
        <v>10</v>
      </c>
      <c r="C105" s="61">
        <v>7</v>
      </c>
      <c r="D105" s="61">
        <v>8</v>
      </c>
      <c r="E105" s="61">
        <v>3</v>
      </c>
      <c r="F105" s="61">
        <v>2</v>
      </c>
      <c r="G105" s="61">
        <v>1</v>
      </c>
      <c r="H105" s="61"/>
      <c r="I105" s="58"/>
      <c r="J105" s="76"/>
      <c r="K105" s="77"/>
      <c r="L105" s="57">
        <f t="shared" si="13"/>
        <v>20</v>
      </c>
      <c r="M105" s="61">
        <f t="shared" si="13"/>
        <v>11</v>
      </c>
      <c r="N105" s="62">
        <f t="shared" si="14"/>
        <v>31</v>
      </c>
      <c r="O105" s="55"/>
      <c r="P105" s="56" t="s">
        <v>17</v>
      </c>
      <c r="Q105" s="59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</row>
    <row r="106" spans="1:30" ht="12.75">
      <c r="A106" s="12" t="s">
        <v>48</v>
      </c>
      <c r="B106" s="16">
        <f aca="true" t="shared" si="16" ref="B106:M106">SUM(B89:B105)</f>
        <v>143</v>
      </c>
      <c r="C106" s="16">
        <f t="shared" si="16"/>
        <v>180</v>
      </c>
      <c r="D106" s="16">
        <f t="shared" si="16"/>
        <v>173</v>
      </c>
      <c r="E106" s="16">
        <f t="shared" si="16"/>
        <v>181</v>
      </c>
      <c r="F106" s="16">
        <f t="shared" si="16"/>
        <v>165</v>
      </c>
      <c r="G106" s="16">
        <f t="shared" si="16"/>
        <v>189</v>
      </c>
      <c r="H106" s="16">
        <f t="shared" si="16"/>
        <v>283</v>
      </c>
      <c r="I106" s="16">
        <f t="shared" si="16"/>
        <v>305</v>
      </c>
      <c r="J106" s="16">
        <f t="shared" si="16"/>
        <v>7</v>
      </c>
      <c r="K106" s="16">
        <f t="shared" si="16"/>
        <v>7</v>
      </c>
      <c r="L106" s="16">
        <f t="shared" si="16"/>
        <v>771</v>
      </c>
      <c r="M106" s="16">
        <f t="shared" si="16"/>
        <v>862</v>
      </c>
      <c r="N106" s="13"/>
      <c r="O106" s="78">
        <f>SUM(O89:O105)</f>
        <v>57</v>
      </c>
      <c r="P106" s="16">
        <f>SUM(P89:P105)</f>
        <v>79</v>
      </c>
      <c r="Q106" s="17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</row>
    <row r="107" spans="1:30" ht="13.5" thickBot="1">
      <c r="A107" s="7" t="s">
        <v>76</v>
      </c>
      <c r="B107" s="79"/>
      <c r="C107" s="67">
        <f>B106+C106</f>
        <v>323</v>
      </c>
      <c r="D107" s="79"/>
      <c r="E107" s="67">
        <f>D106+E106</f>
        <v>354</v>
      </c>
      <c r="F107" s="79"/>
      <c r="G107" s="67">
        <f>F106+G106</f>
        <v>354</v>
      </c>
      <c r="H107" s="79"/>
      <c r="I107" s="67">
        <f>H106+I106</f>
        <v>588</v>
      </c>
      <c r="J107" s="79"/>
      <c r="K107" s="67">
        <f>J106+K106</f>
        <v>14</v>
      </c>
      <c r="L107" s="79"/>
      <c r="M107" s="67">
        <f>L106+M106</f>
        <v>1633</v>
      </c>
      <c r="N107" s="68">
        <f>SUM(N89:N105)</f>
        <v>1633</v>
      </c>
      <c r="O107" s="80"/>
      <c r="P107" s="67">
        <f>O106+P106</f>
        <v>136</v>
      </c>
      <c r="Q107" s="70">
        <f>SUM(Q89:Q105)</f>
        <v>136</v>
      </c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</row>
    <row r="108" spans="1:30" ht="12.75">
      <c r="A108" s="4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</row>
    <row r="109" spans="1:30" ht="12.75">
      <c r="A109" s="4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</row>
    <row r="110" spans="1:30" ht="12.75">
      <c r="A110" s="1" t="s">
        <v>49</v>
      </c>
      <c r="B110" s="3"/>
      <c r="C110" s="3"/>
      <c r="D110" s="3"/>
      <c r="E110" s="3"/>
      <c r="F110" s="3"/>
      <c r="G110" s="3"/>
      <c r="H110" s="71"/>
      <c r="I110" s="71" t="s">
        <v>289</v>
      </c>
      <c r="J110" s="3"/>
      <c r="K110" s="3"/>
      <c r="L110" s="3"/>
      <c r="M110" s="3"/>
      <c r="N110" s="3"/>
      <c r="O110" s="3"/>
      <c r="P110" s="3"/>
      <c r="Q110" s="3" t="s">
        <v>104</v>
      </c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</row>
    <row r="111" spans="1:30" ht="12.75">
      <c r="A111" s="1" t="s">
        <v>5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184" t="s">
        <v>290</v>
      </c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</row>
    <row r="112" spans="1:30" ht="12.75">
      <c r="A112" s="4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</row>
    <row r="113" spans="1:30" ht="13.5" thickBot="1">
      <c r="A113" s="4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</row>
    <row r="114" spans="1:30" ht="12.75">
      <c r="A114" s="6" t="s">
        <v>6</v>
      </c>
      <c r="B114" s="187" t="s">
        <v>7</v>
      </c>
      <c r="C114" s="187"/>
      <c r="D114" s="187" t="s">
        <v>8</v>
      </c>
      <c r="E114" s="187"/>
      <c r="F114" s="187" t="s">
        <v>9</v>
      </c>
      <c r="G114" s="187"/>
      <c r="H114" s="187" t="s">
        <v>10</v>
      </c>
      <c r="I114" s="187"/>
      <c r="J114" s="187" t="s">
        <v>11</v>
      </c>
      <c r="K114" s="187"/>
      <c r="L114" s="187" t="s">
        <v>12</v>
      </c>
      <c r="M114" s="187"/>
      <c r="N114" s="188"/>
      <c r="O114" s="189" t="s">
        <v>13</v>
      </c>
      <c r="P114" s="187"/>
      <c r="Q114" s="188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</row>
    <row r="115" spans="1:30" ht="13.5" thickBot="1">
      <c r="A115" s="7" t="s">
        <v>83</v>
      </c>
      <c r="B115" s="8" t="s">
        <v>14</v>
      </c>
      <c r="C115" s="8" t="s">
        <v>15</v>
      </c>
      <c r="D115" s="8" t="s">
        <v>14</v>
      </c>
      <c r="E115" s="8" t="s">
        <v>15</v>
      </c>
      <c r="F115" s="8" t="s">
        <v>14</v>
      </c>
      <c r="G115" s="8" t="s">
        <v>15</v>
      </c>
      <c r="H115" s="8" t="s">
        <v>14</v>
      </c>
      <c r="I115" s="8" t="s">
        <v>15</v>
      </c>
      <c r="J115" s="9" t="s">
        <v>14</v>
      </c>
      <c r="K115" s="9" t="s">
        <v>15</v>
      </c>
      <c r="L115" s="8" t="s">
        <v>14</v>
      </c>
      <c r="M115" s="8" t="s">
        <v>15</v>
      </c>
      <c r="N115" s="10" t="s">
        <v>16</v>
      </c>
      <c r="O115" s="11" t="s">
        <v>14</v>
      </c>
      <c r="P115" s="8" t="s">
        <v>15</v>
      </c>
      <c r="Q115" s="10" t="s">
        <v>16</v>
      </c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</row>
    <row r="116" spans="1:30" ht="12.75">
      <c r="A116" s="12" t="s">
        <v>251</v>
      </c>
      <c r="B116" s="13"/>
      <c r="C116" s="14"/>
      <c r="D116" s="14"/>
      <c r="E116" s="14"/>
      <c r="F116" s="14"/>
      <c r="G116" s="14"/>
      <c r="H116" s="14"/>
      <c r="I116" s="15"/>
      <c r="J116" s="16">
        <v>26</v>
      </c>
      <c r="K116" s="16">
        <v>6</v>
      </c>
      <c r="L116" s="16">
        <f aca="true" t="shared" si="17" ref="L116:M118">B116+D116+F116+H116+J116</f>
        <v>26</v>
      </c>
      <c r="M116" s="16">
        <f t="shared" si="17"/>
        <v>6</v>
      </c>
      <c r="N116" s="17">
        <f>L116+M116</f>
        <v>32</v>
      </c>
      <c r="O116" s="18"/>
      <c r="P116" s="19" t="s">
        <v>17</v>
      </c>
      <c r="Q116" s="20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</row>
    <row r="117" spans="1:30" ht="12.75">
      <c r="A117" s="21" t="s">
        <v>84</v>
      </c>
      <c r="B117" s="22">
        <v>105</v>
      </c>
      <c r="C117" s="22">
        <v>25</v>
      </c>
      <c r="D117" s="22">
        <v>51</v>
      </c>
      <c r="E117" s="22">
        <v>9</v>
      </c>
      <c r="F117" s="22">
        <v>7</v>
      </c>
      <c r="G117" s="22">
        <v>2</v>
      </c>
      <c r="H117" s="22">
        <v>4</v>
      </c>
      <c r="I117" s="34"/>
      <c r="J117" s="44"/>
      <c r="K117" s="43"/>
      <c r="L117" s="33">
        <f>B117+D117+F117+H117+J117</f>
        <v>167</v>
      </c>
      <c r="M117" s="22">
        <f>C117+E117+G117+I117+K117</f>
        <v>36</v>
      </c>
      <c r="N117" s="24">
        <f>L117+M117</f>
        <v>203</v>
      </c>
      <c r="O117" s="25"/>
      <c r="P117" s="26" t="s">
        <v>17</v>
      </c>
      <c r="Q117" s="27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</row>
    <row r="118" spans="1:30" ht="12.75">
      <c r="A118" s="21" t="s">
        <v>85</v>
      </c>
      <c r="B118" s="29">
        <v>108</v>
      </c>
      <c r="C118" s="29">
        <v>9</v>
      </c>
      <c r="D118" s="29">
        <v>111</v>
      </c>
      <c r="E118" s="29">
        <v>10</v>
      </c>
      <c r="F118" s="29">
        <v>97</v>
      </c>
      <c r="G118" s="29">
        <v>10</v>
      </c>
      <c r="H118" s="29">
        <v>152</v>
      </c>
      <c r="I118" s="44">
        <v>20</v>
      </c>
      <c r="J118" s="72"/>
      <c r="K118" s="73"/>
      <c r="L118" s="43">
        <f t="shared" si="17"/>
        <v>468</v>
      </c>
      <c r="M118" s="29">
        <f t="shared" si="17"/>
        <v>49</v>
      </c>
      <c r="N118" s="30">
        <f>L118+M118</f>
        <v>517</v>
      </c>
      <c r="O118" s="40">
        <v>51</v>
      </c>
      <c r="P118" s="22">
        <v>7</v>
      </c>
      <c r="Q118" s="24">
        <f>O118+P118</f>
        <v>58</v>
      </c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</row>
    <row r="119" spans="1:30" ht="12.75">
      <c r="A119" s="31" t="s">
        <v>270</v>
      </c>
      <c r="B119" s="34"/>
      <c r="C119" s="89"/>
      <c r="D119" s="26" t="s">
        <v>22</v>
      </c>
      <c r="E119" s="32"/>
      <c r="F119" s="32"/>
      <c r="G119" s="32"/>
      <c r="H119" s="32"/>
      <c r="I119" s="32"/>
      <c r="J119" s="72"/>
      <c r="K119" s="73"/>
      <c r="L119" s="32"/>
      <c r="M119" s="32"/>
      <c r="N119" s="27"/>
      <c r="O119" s="40">
        <v>41</v>
      </c>
      <c r="P119" s="22">
        <v>26</v>
      </c>
      <c r="Q119" s="24">
        <f>O119+P119</f>
        <v>67</v>
      </c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</row>
    <row r="120" spans="1:30" ht="12.75">
      <c r="A120" s="21" t="s">
        <v>86</v>
      </c>
      <c r="B120" s="36">
        <v>26</v>
      </c>
      <c r="C120" s="36">
        <v>5</v>
      </c>
      <c r="D120" s="36">
        <v>35</v>
      </c>
      <c r="E120" s="36">
        <v>5</v>
      </c>
      <c r="F120" s="36">
        <v>34</v>
      </c>
      <c r="G120" s="36">
        <v>5</v>
      </c>
      <c r="H120" s="36">
        <v>49</v>
      </c>
      <c r="I120" s="64">
        <v>6</v>
      </c>
      <c r="J120" s="72"/>
      <c r="K120" s="73"/>
      <c r="L120" s="74">
        <f>B120+D120+F120+H120+J120</f>
        <v>144</v>
      </c>
      <c r="M120" s="36">
        <f>C120+E120+G120+I120+K120</f>
        <v>21</v>
      </c>
      <c r="N120" s="37">
        <f>L120+M120</f>
        <v>165</v>
      </c>
      <c r="O120" s="88"/>
      <c r="P120" s="32" t="s">
        <v>87</v>
      </c>
      <c r="Q120" s="27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</row>
    <row r="121" spans="1:30" ht="12.75">
      <c r="A121" s="28" t="s">
        <v>285</v>
      </c>
      <c r="B121" s="82">
        <v>4</v>
      </c>
      <c r="C121" s="82">
        <v>9</v>
      </c>
      <c r="D121" s="82">
        <v>2</v>
      </c>
      <c r="E121" s="82">
        <v>1</v>
      </c>
      <c r="F121" s="82">
        <v>2</v>
      </c>
      <c r="G121" s="82"/>
      <c r="H121" s="82"/>
      <c r="I121" s="82"/>
      <c r="J121" s="72"/>
      <c r="K121" s="73"/>
      <c r="L121" s="74">
        <f>B121+D121+F121+H121+J121</f>
        <v>8</v>
      </c>
      <c r="M121" s="36">
        <f>C121+E121+G121+I121+K121</f>
        <v>10</v>
      </c>
      <c r="N121" s="37">
        <f>L121+M121</f>
        <v>18</v>
      </c>
      <c r="O121" s="25"/>
      <c r="P121" s="26" t="s">
        <v>17</v>
      </c>
      <c r="Q121" s="27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</row>
    <row r="122" spans="1:30" ht="12.75">
      <c r="A122" s="28" t="s">
        <v>236</v>
      </c>
      <c r="B122" s="32"/>
      <c r="C122" s="89"/>
      <c r="D122" s="26" t="s">
        <v>22</v>
      </c>
      <c r="E122" s="32"/>
      <c r="F122" s="32"/>
      <c r="G122" s="32"/>
      <c r="H122" s="32"/>
      <c r="I122" s="32"/>
      <c r="J122" s="72"/>
      <c r="K122" s="73"/>
      <c r="L122" s="32"/>
      <c r="M122" s="32"/>
      <c r="N122" s="27"/>
      <c r="O122" s="40">
        <f>36+8</f>
        <v>44</v>
      </c>
      <c r="P122" s="22">
        <v>21</v>
      </c>
      <c r="Q122" s="24">
        <f>O122+P122</f>
        <v>65</v>
      </c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</row>
    <row r="123" spans="1:30" ht="12.75">
      <c r="A123" s="28" t="s">
        <v>88</v>
      </c>
      <c r="B123" s="29">
        <v>46</v>
      </c>
      <c r="C123" s="29">
        <v>23</v>
      </c>
      <c r="D123" s="29">
        <v>66</v>
      </c>
      <c r="E123" s="29">
        <v>32</v>
      </c>
      <c r="F123" s="29">
        <v>51</v>
      </c>
      <c r="G123" s="29">
        <v>30</v>
      </c>
      <c r="H123" s="29">
        <v>104</v>
      </c>
      <c r="I123" s="44">
        <v>69</v>
      </c>
      <c r="J123" s="72"/>
      <c r="K123" s="73"/>
      <c r="L123" s="43">
        <f>B123+D123+F123+H123+J123</f>
        <v>267</v>
      </c>
      <c r="M123" s="29">
        <f>C123+E123+G123+I123+K123</f>
        <v>154</v>
      </c>
      <c r="N123" s="30">
        <f>L123+M123</f>
        <v>421</v>
      </c>
      <c r="O123" s="191" t="s">
        <v>237</v>
      </c>
      <c r="P123" s="192"/>
      <c r="Q123" s="193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</row>
    <row r="124" spans="1:30" ht="12.75">
      <c r="A124" s="31" t="s">
        <v>262</v>
      </c>
      <c r="B124" s="32"/>
      <c r="C124" s="89"/>
      <c r="D124" s="26" t="s">
        <v>22</v>
      </c>
      <c r="E124" s="32"/>
      <c r="F124" s="32"/>
      <c r="G124" s="32"/>
      <c r="H124" s="32"/>
      <c r="I124" s="32"/>
      <c r="J124" s="72"/>
      <c r="K124" s="73"/>
      <c r="L124" s="32"/>
      <c r="M124" s="32"/>
      <c r="N124" s="27"/>
      <c r="O124" s="40">
        <f>78+6+1</f>
        <v>85</v>
      </c>
      <c r="P124" s="22">
        <v>25</v>
      </c>
      <c r="Q124" s="24">
        <f>O124+P124</f>
        <v>110</v>
      </c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</row>
    <row r="125" spans="1:30" ht="12.75">
      <c r="A125" s="63" t="s">
        <v>89</v>
      </c>
      <c r="B125" s="36">
        <v>83</v>
      </c>
      <c r="C125" s="36">
        <v>19</v>
      </c>
      <c r="D125" s="36">
        <v>87</v>
      </c>
      <c r="E125" s="36">
        <v>11</v>
      </c>
      <c r="F125" s="36">
        <v>130</v>
      </c>
      <c r="G125" s="36">
        <v>27</v>
      </c>
      <c r="H125" s="36">
        <v>162</v>
      </c>
      <c r="I125" s="64">
        <v>41</v>
      </c>
      <c r="J125" s="72"/>
      <c r="K125" s="73"/>
      <c r="L125" s="74">
        <f aca="true" t="shared" si="18" ref="L125:M128">B125+D125+F125+H125+J125</f>
        <v>462</v>
      </c>
      <c r="M125" s="36">
        <f t="shared" si="18"/>
        <v>98</v>
      </c>
      <c r="N125" s="37">
        <f>L125+M125</f>
        <v>560</v>
      </c>
      <c r="O125" s="88"/>
      <c r="P125" s="32" t="s">
        <v>90</v>
      </c>
      <c r="Q125" s="27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</row>
    <row r="126" spans="1:30" ht="12.75">
      <c r="A126" s="21" t="s">
        <v>91</v>
      </c>
      <c r="B126" s="22">
        <v>92</v>
      </c>
      <c r="C126" s="22">
        <v>7</v>
      </c>
      <c r="D126" s="22">
        <v>105</v>
      </c>
      <c r="E126" s="22">
        <v>6</v>
      </c>
      <c r="F126" s="22">
        <v>68</v>
      </c>
      <c r="G126" s="22">
        <v>7</v>
      </c>
      <c r="H126" s="22">
        <v>123</v>
      </c>
      <c r="I126" s="34">
        <v>13</v>
      </c>
      <c r="J126" s="72"/>
      <c r="K126" s="73"/>
      <c r="L126" s="33">
        <f t="shared" si="18"/>
        <v>388</v>
      </c>
      <c r="M126" s="22">
        <f t="shared" si="18"/>
        <v>33</v>
      </c>
      <c r="N126" s="24">
        <f>L126+M126</f>
        <v>421</v>
      </c>
      <c r="O126" s="88"/>
      <c r="P126" s="32" t="s">
        <v>92</v>
      </c>
      <c r="Q126" s="27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</row>
    <row r="127" spans="1:30" ht="12.75">
      <c r="A127" s="21" t="s">
        <v>93</v>
      </c>
      <c r="B127" s="22">
        <v>59</v>
      </c>
      <c r="C127" s="22">
        <v>4</v>
      </c>
      <c r="D127" s="22">
        <v>82</v>
      </c>
      <c r="E127" s="22">
        <v>11</v>
      </c>
      <c r="F127" s="22">
        <v>85</v>
      </c>
      <c r="G127" s="22">
        <v>13</v>
      </c>
      <c r="H127" s="22">
        <v>115</v>
      </c>
      <c r="I127" s="34">
        <v>14</v>
      </c>
      <c r="J127" s="72"/>
      <c r="K127" s="73"/>
      <c r="L127" s="33">
        <f t="shared" si="18"/>
        <v>341</v>
      </c>
      <c r="M127" s="22">
        <f t="shared" si="18"/>
        <v>42</v>
      </c>
      <c r="N127" s="24">
        <f>L127+M127</f>
        <v>383</v>
      </c>
      <c r="O127" s="88"/>
      <c r="P127" s="32" t="s">
        <v>90</v>
      </c>
      <c r="Q127" s="27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</row>
    <row r="128" spans="1:30" ht="12.75">
      <c r="A128" s="28" t="s">
        <v>94</v>
      </c>
      <c r="B128" s="29">
        <v>71</v>
      </c>
      <c r="C128" s="29">
        <v>10</v>
      </c>
      <c r="D128" s="29">
        <v>75</v>
      </c>
      <c r="E128" s="29">
        <v>12</v>
      </c>
      <c r="F128" s="29">
        <v>70</v>
      </c>
      <c r="G128" s="29">
        <v>6</v>
      </c>
      <c r="H128" s="29">
        <v>138</v>
      </c>
      <c r="I128" s="44">
        <v>6</v>
      </c>
      <c r="J128" s="72"/>
      <c r="K128" s="73"/>
      <c r="L128" s="43">
        <f t="shared" si="18"/>
        <v>354</v>
      </c>
      <c r="M128" s="29">
        <f t="shared" si="18"/>
        <v>34</v>
      </c>
      <c r="N128" s="30">
        <f>L128+M128</f>
        <v>388</v>
      </c>
      <c r="O128" s="88"/>
      <c r="P128" s="32" t="s">
        <v>92</v>
      </c>
      <c r="Q128" s="27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</row>
    <row r="129" spans="1:30" ht="12.75">
      <c r="A129" s="31" t="s">
        <v>95</v>
      </c>
      <c r="B129" s="32"/>
      <c r="C129" s="89"/>
      <c r="D129" s="26" t="s">
        <v>22</v>
      </c>
      <c r="E129" s="32"/>
      <c r="F129" s="32"/>
      <c r="G129" s="32"/>
      <c r="H129" s="32"/>
      <c r="I129" s="32"/>
      <c r="J129" s="72"/>
      <c r="K129" s="73"/>
      <c r="L129" s="32"/>
      <c r="M129" s="32"/>
      <c r="N129" s="27"/>
      <c r="O129" s="40">
        <f>276+3</f>
        <v>279</v>
      </c>
      <c r="P129" s="22">
        <v>56</v>
      </c>
      <c r="Q129" s="24">
        <f>O129+P129</f>
        <v>335</v>
      </c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</row>
    <row r="130" spans="1:30" ht="12.75">
      <c r="A130" s="31" t="s">
        <v>96</v>
      </c>
      <c r="B130" s="32"/>
      <c r="C130" s="89"/>
      <c r="D130" s="26" t="s">
        <v>22</v>
      </c>
      <c r="E130" s="32"/>
      <c r="F130" s="32"/>
      <c r="G130" s="32"/>
      <c r="H130" s="32"/>
      <c r="I130" s="32"/>
      <c r="J130" s="72"/>
      <c r="K130" s="73"/>
      <c r="L130" s="32"/>
      <c r="M130" s="32"/>
      <c r="N130" s="27"/>
      <c r="O130" s="40">
        <v>54</v>
      </c>
      <c r="P130" s="22">
        <v>18</v>
      </c>
      <c r="Q130" s="24">
        <f>O130+P130</f>
        <v>72</v>
      </c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</row>
    <row r="131" spans="1:30" ht="12.75">
      <c r="A131" s="63" t="s">
        <v>97</v>
      </c>
      <c r="B131" s="36">
        <v>21</v>
      </c>
      <c r="C131" s="36">
        <v>14</v>
      </c>
      <c r="D131" s="36">
        <v>39</v>
      </c>
      <c r="E131" s="36">
        <v>16</v>
      </c>
      <c r="F131" s="36">
        <v>40</v>
      </c>
      <c r="G131" s="36">
        <v>20</v>
      </c>
      <c r="H131" s="36">
        <v>64</v>
      </c>
      <c r="I131" s="64">
        <v>25</v>
      </c>
      <c r="J131" s="72"/>
      <c r="K131" s="73"/>
      <c r="L131" s="74">
        <f>B131+D131+F131+H131+J131</f>
        <v>164</v>
      </c>
      <c r="M131" s="36">
        <f>C131+E131+G131+I131+K131</f>
        <v>75</v>
      </c>
      <c r="N131" s="37">
        <f>L131+M131</f>
        <v>239</v>
      </c>
      <c r="O131" s="88"/>
      <c r="P131" s="32" t="s">
        <v>98</v>
      </c>
      <c r="Q131" s="27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</row>
    <row r="132" spans="1:30" ht="12.75">
      <c r="A132" s="28" t="s">
        <v>99</v>
      </c>
      <c r="B132" s="29">
        <v>15</v>
      </c>
      <c r="C132" s="29">
        <v>5</v>
      </c>
      <c r="D132" s="29">
        <v>24</v>
      </c>
      <c r="E132" s="29">
        <v>8</v>
      </c>
      <c r="F132" s="29">
        <v>21</v>
      </c>
      <c r="G132" s="29">
        <v>15</v>
      </c>
      <c r="H132" s="29">
        <v>52</v>
      </c>
      <c r="I132" s="44">
        <v>21</v>
      </c>
      <c r="J132" s="72"/>
      <c r="K132" s="73"/>
      <c r="L132" s="43">
        <f>B132+D132+F132+H132+J132</f>
        <v>112</v>
      </c>
      <c r="M132" s="29">
        <f>C132+E132+G132+I132+K132</f>
        <v>49</v>
      </c>
      <c r="N132" s="30">
        <f>L132+M132</f>
        <v>161</v>
      </c>
      <c r="O132" s="25"/>
      <c r="P132" s="26" t="s">
        <v>17</v>
      </c>
      <c r="Q132" s="27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</row>
    <row r="133" spans="1:30" ht="12.75">
      <c r="A133" s="31" t="s">
        <v>100</v>
      </c>
      <c r="B133" s="32"/>
      <c r="C133" s="89"/>
      <c r="D133" s="26" t="s">
        <v>22</v>
      </c>
      <c r="E133" s="32"/>
      <c r="F133" s="32"/>
      <c r="G133" s="32"/>
      <c r="H133" s="32"/>
      <c r="I133" s="32"/>
      <c r="J133" s="72"/>
      <c r="K133" s="73"/>
      <c r="L133" s="32"/>
      <c r="M133" s="32"/>
      <c r="N133" s="27"/>
      <c r="O133" s="40">
        <f>45+13</f>
        <v>58</v>
      </c>
      <c r="P133" s="22">
        <v>19</v>
      </c>
      <c r="Q133" s="24">
        <f>O133+P133</f>
        <v>77</v>
      </c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</row>
    <row r="134" spans="1:30" ht="12.75">
      <c r="A134" s="63" t="s">
        <v>101</v>
      </c>
      <c r="B134" s="29">
        <v>167</v>
      </c>
      <c r="C134" s="29">
        <v>15</v>
      </c>
      <c r="D134" s="29">
        <v>219</v>
      </c>
      <c r="E134" s="29">
        <v>17</v>
      </c>
      <c r="F134" s="29">
        <v>221</v>
      </c>
      <c r="G134" s="29">
        <v>20</v>
      </c>
      <c r="H134" s="29">
        <v>361</v>
      </c>
      <c r="I134" s="44">
        <v>30</v>
      </c>
      <c r="J134" s="72"/>
      <c r="K134" s="73"/>
      <c r="L134" s="74">
        <f>B134+D134+F134+H134+J134</f>
        <v>968</v>
      </c>
      <c r="M134" s="36">
        <f>C134+E134+G134+I134+K134</f>
        <v>82</v>
      </c>
      <c r="N134" s="37">
        <f>L134+M134</f>
        <v>1050</v>
      </c>
      <c r="O134" s="40">
        <v>166</v>
      </c>
      <c r="P134" s="22">
        <v>22</v>
      </c>
      <c r="Q134" s="24">
        <f>O134+P134</f>
        <v>188</v>
      </c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</row>
    <row r="135" spans="1:30" ht="12.75">
      <c r="A135" s="85" t="s">
        <v>245</v>
      </c>
      <c r="B135" s="22">
        <v>10</v>
      </c>
      <c r="C135" s="22">
        <v>2</v>
      </c>
      <c r="D135" s="22">
        <v>20</v>
      </c>
      <c r="E135" s="22"/>
      <c r="F135" s="22">
        <v>12</v>
      </c>
      <c r="G135" s="22"/>
      <c r="H135" s="22">
        <v>7</v>
      </c>
      <c r="I135" s="22"/>
      <c r="J135" s="23"/>
      <c r="K135" s="23"/>
      <c r="L135" s="22">
        <f>B135+D135+F135+H135+J135</f>
        <v>49</v>
      </c>
      <c r="M135" s="22">
        <f>C135+E135+G135+I135+K135</f>
        <v>2</v>
      </c>
      <c r="N135" s="22">
        <f>L135+M135</f>
        <v>51</v>
      </c>
      <c r="O135" s="32"/>
      <c r="P135" s="26" t="s">
        <v>17</v>
      </c>
      <c r="Q135" s="27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</row>
    <row r="136" spans="1:30" ht="13.5" thickBot="1">
      <c r="A136" s="91" t="s">
        <v>102</v>
      </c>
      <c r="B136" s="58"/>
      <c r="C136" s="55"/>
      <c r="D136" s="26" t="s">
        <v>22</v>
      </c>
      <c r="E136" s="55"/>
      <c r="F136" s="55"/>
      <c r="G136" s="55"/>
      <c r="H136" s="55"/>
      <c r="I136" s="55"/>
      <c r="J136" s="92"/>
      <c r="K136" s="92"/>
      <c r="L136" s="55"/>
      <c r="M136" s="55"/>
      <c r="N136" s="59"/>
      <c r="O136" s="40">
        <v>33</v>
      </c>
      <c r="P136" s="22">
        <v>9</v>
      </c>
      <c r="Q136" s="24">
        <f>O136+P136</f>
        <v>42</v>
      </c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</row>
    <row r="137" spans="1:30" ht="12.75">
      <c r="A137" s="12" t="s">
        <v>48</v>
      </c>
      <c r="B137" s="16">
        <f aca="true" t="shared" si="19" ref="B137:M137">SUM(B116:B136)</f>
        <v>807</v>
      </c>
      <c r="C137" s="16">
        <f t="shared" si="19"/>
        <v>147</v>
      </c>
      <c r="D137" s="16">
        <f t="shared" si="19"/>
        <v>916</v>
      </c>
      <c r="E137" s="16">
        <f t="shared" si="19"/>
        <v>138</v>
      </c>
      <c r="F137" s="16">
        <f t="shared" si="19"/>
        <v>838</v>
      </c>
      <c r="G137" s="16">
        <f t="shared" si="19"/>
        <v>155</v>
      </c>
      <c r="H137" s="16">
        <f t="shared" si="19"/>
        <v>1331</v>
      </c>
      <c r="I137" s="16">
        <f t="shared" si="19"/>
        <v>245</v>
      </c>
      <c r="J137" s="16">
        <f t="shared" si="19"/>
        <v>26</v>
      </c>
      <c r="K137" s="16">
        <f t="shared" si="19"/>
        <v>6</v>
      </c>
      <c r="L137" s="16">
        <f t="shared" si="19"/>
        <v>3918</v>
      </c>
      <c r="M137" s="16">
        <f t="shared" si="19"/>
        <v>691</v>
      </c>
      <c r="N137" s="13"/>
      <c r="O137" s="78">
        <f>SUM(O116:O136)</f>
        <v>811</v>
      </c>
      <c r="P137" s="16">
        <f>SUM(P116:P136)</f>
        <v>203</v>
      </c>
      <c r="Q137" s="17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</row>
    <row r="138" spans="1:30" ht="13.5" thickBot="1">
      <c r="A138" s="7" t="s">
        <v>103</v>
      </c>
      <c r="B138" s="79"/>
      <c r="C138" s="67">
        <f>B137+C137</f>
        <v>954</v>
      </c>
      <c r="D138" s="79"/>
      <c r="E138" s="67">
        <f>D137+E137</f>
        <v>1054</v>
      </c>
      <c r="F138" s="79"/>
      <c r="G138" s="67">
        <f>F137+G137</f>
        <v>993</v>
      </c>
      <c r="H138" s="79"/>
      <c r="I138" s="67">
        <f>H137+I137</f>
        <v>1576</v>
      </c>
      <c r="J138" s="79"/>
      <c r="K138" s="67">
        <f>J137+K137</f>
        <v>32</v>
      </c>
      <c r="L138" s="79"/>
      <c r="M138" s="67">
        <f>L137+M137</f>
        <v>4609</v>
      </c>
      <c r="N138" s="8">
        <f>SUM(N116:N136)</f>
        <v>4609</v>
      </c>
      <c r="O138" s="80"/>
      <c r="P138" s="67">
        <f>O137+P137</f>
        <v>1014</v>
      </c>
      <c r="Q138" s="10">
        <f>SUM(Q116:Q136)</f>
        <v>1014</v>
      </c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</row>
    <row r="139" spans="1:30" ht="12.75">
      <c r="A139" s="1" t="s">
        <v>49</v>
      </c>
      <c r="B139" s="3"/>
      <c r="C139" s="3"/>
      <c r="D139" s="3"/>
      <c r="E139" s="3"/>
      <c r="F139" s="3"/>
      <c r="G139" s="3"/>
      <c r="H139" s="71"/>
      <c r="I139" s="71" t="s">
        <v>289</v>
      </c>
      <c r="J139" s="3"/>
      <c r="K139" s="3"/>
      <c r="L139" s="3"/>
      <c r="M139" s="3"/>
      <c r="N139" s="3"/>
      <c r="O139" s="3"/>
      <c r="P139" s="3"/>
      <c r="Q139" s="3" t="s">
        <v>106</v>
      </c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</row>
    <row r="140" spans="1:30" ht="12.75">
      <c r="A140" s="1" t="s">
        <v>5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184" t="s">
        <v>290</v>
      </c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</row>
    <row r="141" spans="1:30" ht="12.75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</row>
    <row r="142" spans="1:30" ht="13.5" thickBot="1">
      <c r="A142" s="4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</row>
    <row r="143" spans="1:30" ht="12.75">
      <c r="A143" s="6" t="s">
        <v>6</v>
      </c>
      <c r="B143" s="187" t="s">
        <v>7</v>
      </c>
      <c r="C143" s="187"/>
      <c r="D143" s="187" t="s">
        <v>8</v>
      </c>
      <c r="E143" s="187"/>
      <c r="F143" s="187" t="s">
        <v>9</v>
      </c>
      <c r="G143" s="187"/>
      <c r="H143" s="187" t="s">
        <v>10</v>
      </c>
      <c r="I143" s="187"/>
      <c r="J143" s="187" t="s">
        <v>11</v>
      </c>
      <c r="K143" s="187"/>
      <c r="L143" s="187" t="s">
        <v>12</v>
      </c>
      <c r="M143" s="187"/>
      <c r="N143" s="188"/>
      <c r="O143" s="189" t="s">
        <v>13</v>
      </c>
      <c r="P143" s="187"/>
      <c r="Q143" s="188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</row>
    <row r="144" spans="1:30" ht="13.5" thickBot="1">
      <c r="A144" s="93" t="s">
        <v>241</v>
      </c>
      <c r="B144" s="8" t="s">
        <v>14</v>
      </c>
      <c r="C144" s="8" t="s">
        <v>15</v>
      </c>
      <c r="D144" s="8" t="s">
        <v>14</v>
      </c>
      <c r="E144" s="8" t="s">
        <v>15</v>
      </c>
      <c r="F144" s="8" t="s">
        <v>14</v>
      </c>
      <c r="G144" s="8" t="s">
        <v>15</v>
      </c>
      <c r="H144" s="8" t="s">
        <v>14</v>
      </c>
      <c r="I144" s="8" t="s">
        <v>15</v>
      </c>
      <c r="J144" s="9" t="s">
        <v>14</v>
      </c>
      <c r="K144" s="9" t="s">
        <v>15</v>
      </c>
      <c r="L144" s="9" t="s">
        <v>14</v>
      </c>
      <c r="M144" s="9" t="s">
        <v>15</v>
      </c>
      <c r="N144" s="141" t="s">
        <v>16</v>
      </c>
      <c r="O144" s="11" t="s">
        <v>14</v>
      </c>
      <c r="P144" s="8" t="s">
        <v>15</v>
      </c>
      <c r="Q144" s="10" t="s">
        <v>16</v>
      </c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</row>
    <row r="145" spans="1:30" ht="12.75">
      <c r="A145" s="94" t="s">
        <v>252</v>
      </c>
      <c r="B145" s="13"/>
      <c r="C145" s="14"/>
      <c r="D145" s="14"/>
      <c r="E145" s="14"/>
      <c r="F145" s="14"/>
      <c r="G145" s="14"/>
      <c r="H145" s="14"/>
      <c r="I145" s="15"/>
      <c r="J145" s="16">
        <v>8</v>
      </c>
      <c r="K145" s="13">
        <v>42</v>
      </c>
      <c r="L145" s="22">
        <f aca="true" t="shared" si="20" ref="L145:M147">B145+D145+F145+H145+J145</f>
        <v>8</v>
      </c>
      <c r="M145" s="22">
        <f t="shared" si="20"/>
        <v>42</v>
      </c>
      <c r="N145" s="22">
        <f>L145+M145</f>
        <v>50</v>
      </c>
      <c r="O145" s="13"/>
      <c r="P145" s="19" t="s">
        <v>17</v>
      </c>
      <c r="Q145" s="20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</row>
    <row r="146" spans="1:30" ht="12.75">
      <c r="A146" s="96" t="s">
        <v>218</v>
      </c>
      <c r="B146" s="22"/>
      <c r="C146" s="22">
        <v>3</v>
      </c>
      <c r="D146" s="22"/>
      <c r="E146" s="22">
        <v>4</v>
      </c>
      <c r="F146" s="22"/>
      <c r="G146" s="22"/>
      <c r="H146" s="22"/>
      <c r="I146" s="34"/>
      <c r="J146" s="44"/>
      <c r="K146" s="42"/>
      <c r="L146" s="22">
        <f t="shared" si="20"/>
        <v>0</v>
      </c>
      <c r="M146" s="22">
        <f t="shared" si="20"/>
        <v>7</v>
      </c>
      <c r="N146" s="22">
        <f>L146+M146</f>
        <v>7</v>
      </c>
      <c r="O146" s="23"/>
      <c r="P146" s="98" t="s">
        <v>17</v>
      </c>
      <c r="Q146" s="99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</row>
    <row r="147" spans="1:30" s="150" customFormat="1" ht="24.75" customHeight="1">
      <c r="A147" s="142" t="s">
        <v>105</v>
      </c>
      <c r="B147" s="143">
        <v>1</v>
      </c>
      <c r="C147" s="143">
        <v>83</v>
      </c>
      <c r="D147" s="143">
        <v>3</v>
      </c>
      <c r="E147" s="143">
        <v>101</v>
      </c>
      <c r="F147" s="143">
        <v>4</v>
      </c>
      <c r="G147" s="143">
        <v>105</v>
      </c>
      <c r="H147" s="143">
        <v>9</v>
      </c>
      <c r="I147" s="143">
        <v>129</v>
      </c>
      <c r="J147" s="144"/>
      <c r="K147" s="145"/>
      <c r="L147" s="143">
        <f t="shared" si="20"/>
        <v>17</v>
      </c>
      <c r="M147" s="143">
        <f t="shared" si="20"/>
        <v>418</v>
      </c>
      <c r="N147" s="143">
        <f>L147+M147</f>
        <v>435</v>
      </c>
      <c r="O147" s="146"/>
      <c r="P147" s="147" t="s">
        <v>17</v>
      </c>
      <c r="Q147" s="162"/>
      <c r="R147" s="149"/>
      <c r="S147" s="149"/>
      <c r="T147" s="149"/>
      <c r="U147" s="149"/>
      <c r="V147" s="149"/>
      <c r="W147" s="149"/>
      <c r="X147" s="149"/>
      <c r="Y147" s="149"/>
      <c r="Z147" s="149"/>
      <c r="AA147" s="149"/>
      <c r="AB147" s="149"/>
      <c r="AC147" s="149"/>
      <c r="AD147" s="149"/>
    </row>
    <row r="148" spans="1:30" s="150" customFormat="1" ht="24.75" customHeight="1">
      <c r="A148" s="142" t="s">
        <v>263</v>
      </c>
      <c r="B148" s="146"/>
      <c r="C148" s="152"/>
      <c r="D148" s="152" t="s">
        <v>22</v>
      </c>
      <c r="E148" s="152"/>
      <c r="F148" s="152"/>
      <c r="G148" s="152"/>
      <c r="H148" s="152"/>
      <c r="I148" s="148"/>
      <c r="J148" s="145"/>
      <c r="K148" s="145"/>
      <c r="L148" s="152"/>
      <c r="M148" s="152"/>
      <c r="N148" s="148"/>
      <c r="O148" s="143">
        <v>22</v>
      </c>
      <c r="P148" s="143">
        <v>60</v>
      </c>
      <c r="Q148" s="168">
        <f>O148+P148</f>
        <v>82</v>
      </c>
      <c r="R148" s="149"/>
      <c r="S148" s="149"/>
      <c r="T148" s="149"/>
      <c r="U148" s="149"/>
      <c r="V148" s="149"/>
      <c r="W148" s="149"/>
      <c r="X148" s="149"/>
      <c r="Y148" s="149"/>
      <c r="Z148" s="149"/>
      <c r="AA148" s="149"/>
      <c r="AB148" s="149"/>
      <c r="AC148" s="149"/>
      <c r="AD148" s="149"/>
    </row>
    <row r="149" spans="1:30" s="150" customFormat="1" ht="12.75">
      <c r="A149" s="151" t="s">
        <v>222</v>
      </c>
      <c r="B149" s="143">
        <v>2</v>
      </c>
      <c r="C149" s="143">
        <v>22</v>
      </c>
      <c r="D149" s="143">
        <v>4</v>
      </c>
      <c r="E149" s="143">
        <v>75</v>
      </c>
      <c r="F149" s="143">
        <v>5</v>
      </c>
      <c r="G149" s="143">
        <v>78</v>
      </c>
      <c r="H149" s="143">
        <v>5</v>
      </c>
      <c r="I149" s="146">
        <v>114</v>
      </c>
      <c r="J149" s="144"/>
      <c r="K149" s="145"/>
      <c r="L149" s="143">
        <f>B149+D149+F149+H149+J149</f>
        <v>16</v>
      </c>
      <c r="M149" s="143">
        <f>C149+E149+G149+I149+K149</f>
        <v>289</v>
      </c>
      <c r="N149" s="143">
        <f>L149+M149</f>
        <v>305</v>
      </c>
      <c r="O149" s="145"/>
      <c r="P149" s="153" t="s">
        <v>17</v>
      </c>
      <c r="Q149" s="154"/>
      <c r="R149" s="149"/>
      <c r="S149" s="149"/>
      <c r="T149" s="149"/>
      <c r="U149" s="149"/>
      <c r="V149" s="149"/>
      <c r="W149" s="149"/>
      <c r="X149" s="149"/>
      <c r="Y149" s="149"/>
      <c r="Z149" s="149"/>
      <c r="AA149" s="149"/>
      <c r="AB149" s="149"/>
      <c r="AC149" s="149"/>
      <c r="AD149" s="149"/>
    </row>
    <row r="150" spans="1:30" s="150" customFormat="1" ht="12.75">
      <c r="A150" s="155" t="s">
        <v>271</v>
      </c>
      <c r="B150" s="152"/>
      <c r="C150" s="152">
        <v>4</v>
      </c>
      <c r="D150" s="152">
        <v>5</v>
      </c>
      <c r="E150" s="152">
        <v>6</v>
      </c>
      <c r="F150" s="152">
        <v>2</v>
      </c>
      <c r="G150" s="152">
        <v>9</v>
      </c>
      <c r="H150" s="152"/>
      <c r="I150" s="148">
        <v>5</v>
      </c>
      <c r="J150" s="145"/>
      <c r="K150" s="145"/>
      <c r="L150" s="143">
        <f>B150+D150+F150+H150+J150</f>
        <v>7</v>
      </c>
      <c r="M150" s="143">
        <f>C150+E150+G150+I150+K150</f>
        <v>24</v>
      </c>
      <c r="N150" s="143">
        <f>L150+M150</f>
        <v>31</v>
      </c>
      <c r="O150" s="145"/>
      <c r="P150" s="153" t="s">
        <v>17</v>
      </c>
      <c r="Q150" s="154"/>
      <c r="R150" s="149"/>
      <c r="S150" s="149"/>
      <c r="T150" s="149"/>
      <c r="U150" s="149"/>
      <c r="V150" s="149"/>
      <c r="W150" s="149"/>
      <c r="X150" s="149"/>
      <c r="Y150" s="149"/>
      <c r="Z150" s="149"/>
      <c r="AA150" s="149"/>
      <c r="AB150" s="149"/>
      <c r="AC150" s="149"/>
      <c r="AD150" s="149"/>
    </row>
    <row r="151" spans="1:30" s="150" customFormat="1" ht="12.75">
      <c r="A151" s="173" t="s">
        <v>78</v>
      </c>
      <c r="B151" s="146"/>
      <c r="C151" s="147" t="s">
        <v>79</v>
      </c>
      <c r="D151" s="152"/>
      <c r="E151" s="152"/>
      <c r="F151" s="152"/>
      <c r="G151" s="152"/>
      <c r="H151" s="152"/>
      <c r="I151" s="148"/>
      <c r="J151" s="145"/>
      <c r="K151" s="145"/>
      <c r="L151" s="152"/>
      <c r="M151" s="152"/>
      <c r="N151" s="148"/>
      <c r="O151" s="143">
        <v>38</v>
      </c>
      <c r="P151" s="143">
        <v>80</v>
      </c>
      <c r="Q151" s="168">
        <f>O151+P151</f>
        <v>118</v>
      </c>
      <c r="R151" s="149"/>
      <c r="S151" s="149"/>
      <c r="T151" s="149"/>
      <c r="U151" s="149"/>
      <c r="V151" s="149"/>
      <c r="W151" s="149"/>
      <c r="X151" s="149"/>
      <c r="Y151" s="149"/>
      <c r="Z151" s="149"/>
      <c r="AA151" s="149"/>
      <c r="AB151" s="149"/>
      <c r="AC151" s="149"/>
      <c r="AD151" s="149"/>
    </row>
    <row r="152" spans="1:30" s="150" customFormat="1" ht="12.75">
      <c r="A152" s="159" t="s">
        <v>272</v>
      </c>
      <c r="B152" s="160"/>
      <c r="C152" s="160"/>
      <c r="D152" s="160"/>
      <c r="E152" s="160"/>
      <c r="F152" s="160"/>
      <c r="G152" s="160"/>
      <c r="H152" s="160"/>
      <c r="I152" s="156">
        <v>1</v>
      </c>
      <c r="J152" s="144"/>
      <c r="K152" s="145"/>
      <c r="L152" s="143">
        <f aca="true" t="shared" si="21" ref="L152:M154">B152+D152+F152+H152+J152</f>
        <v>0</v>
      </c>
      <c r="M152" s="143">
        <f t="shared" si="21"/>
        <v>1</v>
      </c>
      <c r="N152" s="143">
        <f>L152+M152</f>
        <v>1</v>
      </c>
      <c r="O152" s="158"/>
      <c r="P152" s="157" t="s">
        <v>17</v>
      </c>
      <c r="Q152" s="161"/>
      <c r="R152" s="149"/>
      <c r="S152" s="149"/>
      <c r="T152" s="149"/>
      <c r="U152" s="149"/>
      <c r="V152" s="149"/>
      <c r="W152" s="149"/>
      <c r="X152" s="149"/>
      <c r="Y152" s="149"/>
      <c r="Z152" s="149"/>
      <c r="AA152" s="149"/>
      <c r="AB152" s="149"/>
      <c r="AC152" s="149"/>
      <c r="AD152" s="149"/>
    </row>
    <row r="153" spans="1:30" s="150" customFormat="1" ht="12.75">
      <c r="A153" s="159" t="s">
        <v>273</v>
      </c>
      <c r="B153" s="160">
        <v>2</v>
      </c>
      <c r="C153" s="160">
        <v>20</v>
      </c>
      <c r="D153" s="160">
        <v>3</v>
      </c>
      <c r="E153" s="160">
        <v>37</v>
      </c>
      <c r="F153" s="160">
        <v>1</v>
      </c>
      <c r="G153" s="160">
        <v>43</v>
      </c>
      <c r="H153" s="160">
        <v>10</v>
      </c>
      <c r="I153" s="156">
        <v>95</v>
      </c>
      <c r="J153" s="144"/>
      <c r="K153" s="145"/>
      <c r="L153" s="143">
        <f t="shared" si="21"/>
        <v>16</v>
      </c>
      <c r="M153" s="143">
        <f t="shared" si="21"/>
        <v>195</v>
      </c>
      <c r="N153" s="143">
        <f>L153+M153</f>
        <v>211</v>
      </c>
      <c r="O153" s="158"/>
      <c r="P153" s="157" t="s">
        <v>17</v>
      </c>
      <c r="Q153" s="161"/>
      <c r="R153" s="149"/>
      <c r="S153" s="149"/>
      <c r="T153" s="149"/>
      <c r="U153" s="149"/>
      <c r="V153" s="149"/>
      <c r="W153" s="149"/>
      <c r="X153" s="149"/>
      <c r="Y153" s="149"/>
      <c r="Z153" s="149"/>
      <c r="AA153" s="149"/>
      <c r="AB153" s="149"/>
      <c r="AC153" s="149"/>
      <c r="AD153" s="149"/>
    </row>
    <row r="154" spans="1:30" s="150" customFormat="1" ht="12.75">
      <c r="A154" s="155" t="s">
        <v>217</v>
      </c>
      <c r="B154" s="143"/>
      <c r="C154" s="143">
        <v>21</v>
      </c>
      <c r="D154" s="143"/>
      <c r="E154" s="143">
        <v>24</v>
      </c>
      <c r="F154" s="143">
        <v>2</v>
      </c>
      <c r="G154" s="143">
        <v>40</v>
      </c>
      <c r="H154" s="143"/>
      <c r="I154" s="143">
        <v>59</v>
      </c>
      <c r="J154" s="144"/>
      <c r="K154" s="145"/>
      <c r="L154" s="143">
        <f t="shared" si="21"/>
        <v>2</v>
      </c>
      <c r="M154" s="143">
        <f t="shared" si="21"/>
        <v>144</v>
      </c>
      <c r="N154" s="143">
        <f>L154+M154</f>
        <v>146</v>
      </c>
      <c r="O154" s="152"/>
      <c r="P154" s="147" t="s">
        <v>17</v>
      </c>
      <c r="Q154" s="162"/>
      <c r="R154" s="149"/>
      <c r="S154" s="149"/>
      <c r="T154" s="149"/>
      <c r="U154" s="149"/>
      <c r="V154" s="149"/>
      <c r="W154" s="149"/>
      <c r="X154" s="149"/>
      <c r="Y154" s="149"/>
      <c r="Z154" s="149"/>
      <c r="AA154" s="149"/>
      <c r="AB154" s="149"/>
      <c r="AC154" s="149"/>
      <c r="AD154" s="149"/>
    </row>
    <row r="155" spans="1:30" s="150" customFormat="1" ht="12.75">
      <c r="A155" s="174" t="s">
        <v>224</v>
      </c>
      <c r="B155" s="146"/>
      <c r="C155" s="152" t="s">
        <v>80</v>
      </c>
      <c r="D155" s="152"/>
      <c r="E155" s="152"/>
      <c r="F155" s="152"/>
      <c r="G155" s="152"/>
      <c r="H155" s="152"/>
      <c r="I155" s="148"/>
      <c r="J155" s="145"/>
      <c r="K155" s="145"/>
      <c r="L155" s="152"/>
      <c r="M155" s="152"/>
      <c r="N155" s="148"/>
      <c r="O155" s="143">
        <v>129</v>
      </c>
      <c r="P155" s="163">
        <v>181</v>
      </c>
      <c r="Q155" s="168">
        <f>O155+P155</f>
        <v>310</v>
      </c>
      <c r="R155" s="149"/>
      <c r="S155" s="149"/>
      <c r="T155" s="149"/>
      <c r="U155" s="149"/>
      <c r="V155" s="149"/>
      <c r="W155" s="149"/>
      <c r="X155" s="149"/>
      <c r="Y155" s="149"/>
      <c r="Z155" s="149"/>
      <c r="AA155" s="149"/>
      <c r="AB155" s="149"/>
      <c r="AC155" s="149"/>
      <c r="AD155" s="149"/>
    </row>
    <row r="156" spans="1:30" s="150" customFormat="1" ht="12.75">
      <c r="A156" s="164" t="s">
        <v>81</v>
      </c>
      <c r="B156" s="165">
        <v>6</v>
      </c>
      <c r="C156" s="165">
        <v>69</v>
      </c>
      <c r="D156" s="165">
        <v>11</v>
      </c>
      <c r="E156" s="165">
        <v>115</v>
      </c>
      <c r="F156" s="165">
        <v>25</v>
      </c>
      <c r="G156" s="165">
        <v>120</v>
      </c>
      <c r="H156" s="165">
        <v>31</v>
      </c>
      <c r="I156" s="166">
        <v>180</v>
      </c>
      <c r="J156" s="144"/>
      <c r="K156" s="145"/>
      <c r="L156" s="143">
        <f>B156+D156+F156+H156+J156</f>
        <v>73</v>
      </c>
      <c r="M156" s="143">
        <f>C156+E156+G156+I156+K156</f>
        <v>484</v>
      </c>
      <c r="N156" s="143">
        <f>L156+M156</f>
        <v>557</v>
      </c>
      <c r="O156" s="152"/>
      <c r="P156" s="147" t="s">
        <v>17</v>
      </c>
      <c r="Q156" s="162"/>
      <c r="R156" s="149"/>
      <c r="S156" s="149"/>
      <c r="T156" s="149"/>
      <c r="U156" s="149"/>
      <c r="V156" s="149"/>
      <c r="W156" s="149"/>
      <c r="X156" s="149"/>
      <c r="Y156" s="149"/>
      <c r="Z156" s="149"/>
      <c r="AA156" s="149"/>
      <c r="AB156" s="149"/>
      <c r="AC156" s="149"/>
      <c r="AD156" s="149"/>
    </row>
    <row r="157" spans="1:30" s="150" customFormat="1" ht="12.75">
      <c r="A157" s="142" t="s">
        <v>223</v>
      </c>
      <c r="B157" s="143"/>
      <c r="C157" s="143">
        <v>1</v>
      </c>
      <c r="D157" s="143">
        <v>1</v>
      </c>
      <c r="E157" s="143">
        <v>1</v>
      </c>
      <c r="F157" s="143">
        <v>2</v>
      </c>
      <c r="G157" s="143">
        <v>9</v>
      </c>
      <c r="H157" s="143">
        <v>4</v>
      </c>
      <c r="I157" s="146">
        <v>13</v>
      </c>
      <c r="J157" s="144"/>
      <c r="K157" s="145"/>
      <c r="L157" s="143">
        <f>B157+D157+F157+H157+J157</f>
        <v>7</v>
      </c>
      <c r="M157" s="143">
        <f>C157+E157+G157+I157+K157</f>
        <v>24</v>
      </c>
      <c r="N157" s="143">
        <f>L157+M157</f>
        <v>31</v>
      </c>
      <c r="O157" s="152"/>
      <c r="P157" s="147" t="s">
        <v>17</v>
      </c>
      <c r="Q157" s="162"/>
      <c r="R157" s="149"/>
      <c r="S157" s="149"/>
      <c r="T157" s="149"/>
      <c r="U157" s="149"/>
      <c r="V157" s="149"/>
      <c r="W157" s="149"/>
      <c r="X157" s="149"/>
      <c r="Y157" s="149"/>
      <c r="Z157" s="149"/>
      <c r="AA157" s="149"/>
      <c r="AB157" s="149"/>
      <c r="AC157" s="149"/>
      <c r="AD157" s="149"/>
    </row>
    <row r="158" spans="1:30" s="150" customFormat="1" ht="12.75">
      <c r="A158" s="175" t="s">
        <v>221</v>
      </c>
      <c r="B158" s="146"/>
      <c r="C158" s="152"/>
      <c r="D158" s="152" t="s">
        <v>22</v>
      </c>
      <c r="E158" s="152"/>
      <c r="F158" s="152"/>
      <c r="G158" s="152"/>
      <c r="H158" s="152"/>
      <c r="I158" s="148"/>
      <c r="J158" s="145"/>
      <c r="K158" s="145"/>
      <c r="L158" s="152"/>
      <c r="M158" s="152"/>
      <c r="N158" s="148"/>
      <c r="O158" s="143">
        <v>12</v>
      </c>
      <c r="P158" s="143">
        <v>34</v>
      </c>
      <c r="Q158" s="168">
        <f>O158+P158</f>
        <v>46</v>
      </c>
      <c r="R158" s="149"/>
      <c r="S158" s="149"/>
      <c r="T158" s="149"/>
      <c r="U158" s="149"/>
      <c r="V158" s="149"/>
      <c r="W158" s="149"/>
      <c r="X158" s="149"/>
      <c r="Y158" s="149"/>
      <c r="Z158" s="149"/>
      <c r="AA158" s="149"/>
      <c r="AB158" s="149"/>
      <c r="AC158" s="149"/>
      <c r="AD158" s="149"/>
    </row>
    <row r="159" spans="1:30" s="150" customFormat="1" ht="24.75" customHeight="1">
      <c r="A159" s="151" t="s">
        <v>265</v>
      </c>
      <c r="B159" s="143"/>
      <c r="C159" s="143">
        <v>3</v>
      </c>
      <c r="D159" s="143">
        <v>1</v>
      </c>
      <c r="E159" s="143">
        <v>8</v>
      </c>
      <c r="F159" s="143">
        <v>1</v>
      </c>
      <c r="G159" s="143">
        <v>16</v>
      </c>
      <c r="H159" s="143"/>
      <c r="I159" s="146">
        <v>30</v>
      </c>
      <c r="J159" s="144"/>
      <c r="K159" s="145"/>
      <c r="L159" s="143">
        <f>B159+D159+F159+H159+J159</f>
        <v>2</v>
      </c>
      <c r="M159" s="143">
        <f>C159+E159+G159+I159+K159</f>
        <v>57</v>
      </c>
      <c r="N159" s="143">
        <f>L159+M159</f>
        <v>59</v>
      </c>
      <c r="O159" s="152"/>
      <c r="P159" s="147" t="s">
        <v>17</v>
      </c>
      <c r="Q159" s="162"/>
      <c r="R159" s="149"/>
      <c r="S159" s="149"/>
      <c r="T159" s="149"/>
      <c r="U159" s="149"/>
      <c r="V159" s="149"/>
      <c r="W159" s="149"/>
      <c r="X159" s="149"/>
      <c r="Y159" s="149"/>
      <c r="Z159" s="149"/>
      <c r="AA159" s="149"/>
      <c r="AB159" s="149"/>
      <c r="AC159" s="149"/>
      <c r="AD159" s="149"/>
    </row>
    <row r="160" spans="1:30" s="150" customFormat="1" ht="12.75">
      <c r="A160" s="159" t="s">
        <v>274</v>
      </c>
      <c r="B160" s="160">
        <v>2</v>
      </c>
      <c r="C160" s="160">
        <v>4</v>
      </c>
      <c r="D160" s="160">
        <v>4</v>
      </c>
      <c r="E160" s="160">
        <v>6</v>
      </c>
      <c r="F160" s="160">
        <v>5</v>
      </c>
      <c r="G160" s="160">
        <v>8</v>
      </c>
      <c r="H160" s="160">
        <v>5</v>
      </c>
      <c r="I160" s="156">
        <v>19</v>
      </c>
      <c r="J160" s="144"/>
      <c r="K160" s="145"/>
      <c r="L160" s="143">
        <f>B160+D160+F160+H160+J160</f>
        <v>16</v>
      </c>
      <c r="M160" s="143">
        <f>C160+E160+G160+I160+K160</f>
        <v>37</v>
      </c>
      <c r="N160" s="143">
        <f>L160+M160</f>
        <v>53</v>
      </c>
      <c r="O160" s="145"/>
      <c r="P160" s="153" t="s">
        <v>17</v>
      </c>
      <c r="Q160" s="154"/>
      <c r="R160" s="149"/>
      <c r="S160" s="149"/>
      <c r="T160" s="149"/>
      <c r="U160" s="149"/>
      <c r="V160" s="149"/>
      <c r="W160" s="149"/>
      <c r="X160" s="149"/>
      <c r="Y160" s="149"/>
      <c r="Z160" s="149"/>
      <c r="AA160" s="149"/>
      <c r="AB160" s="149"/>
      <c r="AC160" s="149"/>
      <c r="AD160" s="149"/>
    </row>
    <row r="161" spans="1:30" s="150" customFormat="1" ht="12.75">
      <c r="A161" s="142" t="s">
        <v>35</v>
      </c>
      <c r="B161" s="146"/>
      <c r="C161" s="152"/>
      <c r="D161" s="152" t="s">
        <v>22</v>
      </c>
      <c r="E161" s="152"/>
      <c r="F161" s="152"/>
      <c r="G161" s="152"/>
      <c r="H161" s="152"/>
      <c r="I161" s="148"/>
      <c r="J161" s="145"/>
      <c r="K161" s="145"/>
      <c r="L161" s="152"/>
      <c r="M161" s="152"/>
      <c r="N161" s="148"/>
      <c r="O161" s="143">
        <v>13</v>
      </c>
      <c r="P161" s="143">
        <v>30</v>
      </c>
      <c r="Q161" s="168">
        <f>O161+P161</f>
        <v>43</v>
      </c>
      <c r="R161" s="149"/>
      <c r="S161" s="149"/>
      <c r="T161" s="149"/>
      <c r="U161" s="149"/>
      <c r="V161" s="149"/>
      <c r="W161" s="149"/>
      <c r="X161" s="149"/>
      <c r="Y161" s="149"/>
      <c r="Z161" s="149"/>
      <c r="AA161" s="149"/>
      <c r="AB161" s="149"/>
      <c r="AC161" s="149"/>
      <c r="AD161" s="149"/>
    </row>
    <row r="162" spans="1:30" s="150" customFormat="1" ht="12.75">
      <c r="A162" s="167" t="s">
        <v>82</v>
      </c>
      <c r="B162" s="143"/>
      <c r="C162" s="163"/>
      <c r="D162" s="143"/>
      <c r="E162" s="143"/>
      <c r="F162" s="143"/>
      <c r="G162" s="143">
        <v>1</v>
      </c>
      <c r="H162" s="143">
        <v>10</v>
      </c>
      <c r="I162" s="143">
        <v>9</v>
      </c>
      <c r="J162" s="144"/>
      <c r="K162" s="145"/>
      <c r="L162" s="143">
        <f>B162+D162+F162+H162+J162</f>
        <v>10</v>
      </c>
      <c r="M162" s="143">
        <f>C162+E162+G162+I162+K162</f>
        <v>10</v>
      </c>
      <c r="N162" s="143">
        <f>L162+M162</f>
        <v>20</v>
      </c>
      <c r="O162" s="152"/>
      <c r="P162" s="148" t="s">
        <v>247</v>
      </c>
      <c r="Q162" s="168"/>
      <c r="R162" s="149"/>
      <c r="S162" s="149"/>
      <c r="T162" s="149"/>
      <c r="U162" s="149"/>
      <c r="V162" s="149"/>
      <c r="W162" s="149"/>
      <c r="X162" s="149"/>
      <c r="Y162" s="149"/>
      <c r="Z162" s="149"/>
      <c r="AA162" s="149"/>
      <c r="AB162" s="149"/>
      <c r="AC162" s="149"/>
      <c r="AD162" s="149"/>
    </row>
    <row r="163" spans="1:30" s="150" customFormat="1" ht="24.75" customHeight="1">
      <c r="A163" s="151" t="s">
        <v>266</v>
      </c>
      <c r="B163" s="143">
        <v>7</v>
      </c>
      <c r="C163" s="143">
        <v>14</v>
      </c>
      <c r="D163" s="143">
        <v>12</v>
      </c>
      <c r="E163" s="143">
        <v>23</v>
      </c>
      <c r="F163" s="143">
        <v>23</v>
      </c>
      <c r="G163" s="143">
        <v>35</v>
      </c>
      <c r="H163" s="143">
        <v>22</v>
      </c>
      <c r="I163" s="146">
        <v>39</v>
      </c>
      <c r="J163" s="144"/>
      <c r="K163" s="145"/>
      <c r="L163" s="143">
        <f>B163+D163+F163+H163+J163</f>
        <v>64</v>
      </c>
      <c r="M163" s="143">
        <f>C163+E163+G163+I163+K163</f>
        <v>111</v>
      </c>
      <c r="N163" s="143">
        <f>L163+M163</f>
        <v>175</v>
      </c>
      <c r="O163" s="146"/>
      <c r="P163" s="147" t="s">
        <v>17</v>
      </c>
      <c r="Q163" s="162"/>
      <c r="R163" s="149"/>
      <c r="S163" s="149"/>
      <c r="T163" s="149"/>
      <c r="U163" s="149"/>
      <c r="V163" s="149"/>
      <c r="W163" s="149"/>
      <c r="X163" s="149"/>
      <c r="Y163" s="149"/>
      <c r="Z163" s="149"/>
      <c r="AA163" s="149"/>
      <c r="AB163" s="149"/>
      <c r="AC163" s="149"/>
      <c r="AD163" s="149"/>
    </row>
    <row r="164" spans="1:30" s="150" customFormat="1" ht="12.75">
      <c r="A164" s="142" t="s">
        <v>225</v>
      </c>
      <c r="B164" s="146"/>
      <c r="C164" s="152"/>
      <c r="D164" s="152" t="s">
        <v>22</v>
      </c>
      <c r="E164" s="152"/>
      <c r="F164" s="152"/>
      <c r="G164" s="152"/>
      <c r="H164" s="152"/>
      <c r="I164" s="148"/>
      <c r="J164" s="145"/>
      <c r="K164" s="145"/>
      <c r="L164" s="152"/>
      <c r="M164" s="152"/>
      <c r="N164" s="148"/>
      <c r="O164" s="143">
        <v>10</v>
      </c>
      <c r="P164" s="143">
        <v>59</v>
      </c>
      <c r="Q164" s="143">
        <f>O164+P164</f>
        <v>69</v>
      </c>
      <c r="R164" s="149"/>
      <c r="S164" s="149"/>
      <c r="T164" s="149"/>
      <c r="U164" s="149"/>
      <c r="V164" s="149"/>
      <c r="W164" s="149"/>
      <c r="X164" s="149"/>
      <c r="Y164" s="149"/>
      <c r="Z164" s="149"/>
      <c r="AA164" s="149"/>
      <c r="AB164" s="149"/>
      <c r="AC164" s="149"/>
      <c r="AD164" s="149"/>
    </row>
    <row r="165" spans="1:30" s="150" customFormat="1" ht="12.75">
      <c r="A165" s="142" t="s">
        <v>246</v>
      </c>
      <c r="B165" s="146"/>
      <c r="C165" s="152"/>
      <c r="D165" s="152" t="s">
        <v>22</v>
      </c>
      <c r="E165" s="152"/>
      <c r="F165" s="152"/>
      <c r="G165" s="152"/>
      <c r="H165" s="152"/>
      <c r="I165" s="152"/>
      <c r="J165" s="145"/>
      <c r="K165" s="145"/>
      <c r="L165" s="152"/>
      <c r="M165" s="152"/>
      <c r="N165" s="148"/>
      <c r="O165" s="143">
        <v>16</v>
      </c>
      <c r="P165" s="143">
        <v>23</v>
      </c>
      <c r="Q165" s="143">
        <f>O165+P165</f>
        <v>39</v>
      </c>
      <c r="R165" s="149"/>
      <c r="S165" s="149"/>
      <c r="T165" s="149"/>
      <c r="U165" s="149"/>
      <c r="V165" s="149"/>
      <c r="W165" s="149"/>
      <c r="X165" s="149"/>
      <c r="Y165" s="149"/>
      <c r="Z165" s="149"/>
      <c r="AA165" s="149"/>
      <c r="AB165" s="149"/>
      <c r="AC165" s="149"/>
      <c r="AD165" s="149"/>
    </row>
    <row r="166" spans="1:30" s="150" customFormat="1" ht="12.75">
      <c r="A166" s="142" t="s">
        <v>257</v>
      </c>
      <c r="B166" s="143">
        <v>55</v>
      </c>
      <c r="C166" s="143">
        <v>76</v>
      </c>
      <c r="D166" s="143">
        <v>95</v>
      </c>
      <c r="E166" s="143">
        <v>127</v>
      </c>
      <c r="F166" s="143">
        <v>94</v>
      </c>
      <c r="G166" s="143">
        <v>117</v>
      </c>
      <c r="H166" s="143">
        <v>124</v>
      </c>
      <c r="I166" s="146">
        <v>174</v>
      </c>
      <c r="J166" s="144"/>
      <c r="K166" s="145"/>
      <c r="L166" s="143">
        <f aca="true" t="shared" si="22" ref="L166:M168">B166+D166+F166+H166+J166</f>
        <v>368</v>
      </c>
      <c r="M166" s="143">
        <f t="shared" si="22"/>
        <v>494</v>
      </c>
      <c r="N166" s="143">
        <f>L166+M166</f>
        <v>862</v>
      </c>
      <c r="O166" s="145"/>
      <c r="P166" s="153" t="s">
        <v>17</v>
      </c>
      <c r="Q166" s="154"/>
      <c r="R166" s="149"/>
      <c r="S166" s="149"/>
      <c r="T166" s="149"/>
      <c r="U166" s="149"/>
      <c r="V166" s="149"/>
      <c r="W166" s="149"/>
      <c r="X166" s="149"/>
      <c r="Y166" s="149"/>
      <c r="Z166" s="149"/>
      <c r="AA166" s="149"/>
      <c r="AB166" s="149"/>
      <c r="AC166" s="149"/>
      <c r="AD166" s="149"/>
    </row>
    <row r="167" spans="1:30" s="150" customFormat="1" ht="12.75">
      <c r="A167" s="169" t="s">
        <v>275</v>
      </c>
      <c r="B167" s="143">
        <v>1</v>
      </c>
      <c r="C167" s="143">
        <v>5</v>
      </c>
      <c r="D167" s="143">
        <v>2</v>
      </c>
      <c r="E167" s="143">
        <v>4</v>
      </c>
      <c r="F167" s="143"/>
      <c r="G167" s="143">
        <v>11</v>
      </c>
      <c r="H167" s="143">
        <v>2</v>
      </c>
      <c r="I167" s="146">
        <v>11</v>
      </c>
      <c r="J167" s="144"/>
      <c r="K167" s="145"/>
      <c r="L167" s="165">
        <f t="shared" si="22"/>
        <v>5</v>
      </c>
      <c r="M167" s="165">
        <f t="shared" si="22"/>
        <v>31</v>
      </c>
      <c r="N167" s="165">
        <f>L167+M167</f>
        <v>36</v>
      </c>
      <c r="O167" s="146"/>
      <c r="P167" s="152" t="s">
        <v>17</v>
      </c>
      <c r="Q167" s="162"/>
      <c r="R167" s="149"/>
      <c r="S167" s="149"/>
      <c r="T167" s="149"/>
      <c r="U167" s="149"/>
      <c r="V167" s="149"/>
      <c r="W167" s="149"/>
      <c r="X167" s="149"/>
      <c r="Y167" s="149"/>
      <c r="Z167" s="149"/>
      <c r="AA167" s="149"/>
      <c r="AB167" s="149"/>
      <c r="AC167" s="149"/>
      <c r="AD167" s="149"/>
    </row>
    <row r="168" spans="1:30" s="150" customFormat="1" ht="13.5" thickBot="1">
      <c r="A168" s="91" t="s">
        <v>276</v>
      </c>
      <c r="B168" s="61"/>
      <c r="C168" s="61">
        <v>5</v>
      </c>
      <c r="D168" s="61"/>
      <c r="E168" s="61">
        <v>9</v>
      </c>
      <c r="F168" s="61">
        <v>3</v>
      </c>
      <c r="G168" s="61">
        <v>5</v>
      </c>
      <c r="H168" s="61"/>
      <c r="I168" s="61">
        <v>1</v>
      </c>
      <c r="J168" s="76"/>
      <c r="K168" s="77"/>
      <c r="L168" s="61">
        <f t="shared" si="22"/>
        <v>3</v>
      </c>
      <c r="M168" s="61">
        <f t="shared" si="22"/>
        <v>20</v>
      </c>
      <c r="N168" s="61">
        <f>L168+M168</f>
        <v>23</v>
      </c>
      <c r="O168" s="55"/>
      <c r="P168" s="55" t="s">
        <v>17</v>
      </c>
      <c r="Q168" s="59"/>
      <c r="R168" s="149"/>
      <c r="S168" s="149"/>
      <c r="T168" s="149"/>
      <c r="U168" s="149"/>
      <c r="V168" s="149"/>
      <c r="W168" s="149"/>
      <c r="X168" s="149"/>
      <c r="Y168" s="149"/>
      <c r="Z168" s="149"/>
      <c r="AA168" s="149"/>
      <c r="AB168" s="149"/>
      <c r="AC168" s="149"/>
      <c r="AD168" s="149"/>
    </row>
    <row r="169" spans="1:30" ht="12.75">
      <c r="A169" s="63" t="s">
        <v>48</v>
      </c>
      <c r="B169" s="36">
        <f aca="true" t="shared" si="23" ref="B169:M169">SUM(B145:B168)</f>
        <v>76</v>
      </c>
      <c r="C169" s="36">
        <f t="shared" si="23"/>
        <v>330</v>
      </c>
      <c r="D169" s="36">
        <f t="shared" si="23"/>
        <v>141</v>
      </c>
      <c r="E169" s="36">
        <f t="shared" si="23"/>
        <v>540</v>
      </c>
      <c r="F169" s="36">
        <f t="shared" si="23"/>
        <v>167</v>
      </c>
      <c r="G169" s="36">
        <f t="shared" si="23"/>
        <v>597</v>
      </c>
      <c r="H169" s="36">
        <f t="shared" si="23"/>
        <v>222</v>
      </c>
      <c r="I169" s="36">
        <f t="shared" si="23"/>
        <v>879</v>
      </c>
      <c r="J169" s="36">
        <f t="shared" si="23"/>
        <v>8</v>
      </c>
      <c r="K169" s="36">
        <f t="shared" si="23"/>
        <v>42</v>
      </c>
      <c r="L169" s="36">
        <f t="shared" si="23"/>
        <v>614</v>
      </c>
      <c r="M169" s="36">
        <f t="shared" si="23"/>
        <v>2388</v>
      </c>
      <c r="N169" s="37"/>
      <c r="O169" s="73">
        <f>SUM(O145:O168)</f>
        <v>240</v>
      </c>
      <c r="P169" s="52">
        <f>SUM(P145:P168)</f>
        <v>467</v>
      </c>
      <c r="Q169" s="37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</row>
    <row r="170" spans="1:30" ht="13.5" thickBot="1">
      <c r="A170" s="7" t="s">
        <v>219</v>
      </c>
      <c r="B170" s="79"/>
      <c r="C170" s="67">
        <f>B169+C169</f>
        <v>406</v>
      </c>
      <c r="D170" s="79"/>
      <c r="E170" s="67">
        <f>D169+E169</f>
        <v>681</v>
      </c>
      <c r="F170" s="79"/>
      <c r="G170" s="67">
        <f>F169+G169</f>
        <v>764</v>
      </c>
      <c r="H170" s="79"/>
      <c r="I170" s="67">
        <f>H169+I169</f>
        <v>1101</v>
      </c>
      <c r="J170" s="79"/>
      <c r="K170" s="67">
        <f>J169+K169</f>
        <v>50</v>
      </c>
      <c r="L170" s="79"/>
      <c r="M170" s="67">
        <f>L169+M169</f>
        <v>3002</v>
      </c>
      <c r="N170" s="10">
        <f>SUM(N145:N168)</f>
        <v>3002</v>
      </c>
      <c r="O170" s="56"/>
      <c r="P170" s="67">
        <f>O169+P169</f>
        <v>707</v>
      </c>
      <c r="Q170" s="101">
        <f>SUM(Q145:Q168)</f>
        <v>707</v>
      </c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</row>
    <row r="171" spans="1:30" ht="12.75">
      <c r="A171" s="4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</row>
    <row r="172" spans="1:30" ht="12.75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</row>
    <row r="173" spans="1:30" ht="12.75">
      <c r="A173" s="1" t="s">
        <v>49</v>
      </c>
      <c r="B173" s="3"/>
      <c r="C173" s="3"/>
      <c r="D173" s="3"/>
      <c r="E173" s="3"/>
      <c r="F173" s="3"/>
      <c r="G173" s="3"/>
      <c r="H173" s="71"/>
      <c r="I173" s="71" t="s">
        <v>289</v>
      </c>
      <c r="J173" s="3"/>
      <c r="K173" s="3"/>
      <c r="L173" s="3"/>
      <c r="M173" s="3"/>
      <c r="N173" s="3"/>
      <c r="O173" s="3"/>
      <c r="P173" s="3"/>
      <c r="Q173" s="3" t="s">
        <v>143</v>
      </c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</row>
    <row r="174" spans="1:30" ht="12.75">
      <c r="A174" s="1" t="s">
        <v>5</v>
      </c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184" t="s">
        <v>290</v>
      </c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</row>
    <row r="175" spans="1:30" ht="12.75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5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</row>
    <row r="176" spans="1:30" ht="13.5" thickBot="1">
      <c r="A176" s="4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</row>
    <row r="177" spans="1:30" ht="12.75">
      <c r="A177" s="6" t="s">
        <v>107</v>
      </c>
      <c r="B177" s="187" t="s">
        <v>7</v>
      </c>
      <c r="C177" s="187"/>
      <c r="D177" s="187" t="s">
        <v>8</v>
      </c>
      <c r="E177" s="187"/>
      <c r="F177" s="187" t="s">
        <v>9</v>
      </c>
      <c r="G177" s="187"/>
      <c r="H177" s="187" t="s">
        <v>10</v>
      </c>
      <c r="I177" s="187"/>
      <c r="J177" s="187" t="s">
        <v>11</v>
      </c>
      <c r="K177" s="187"/>
      <c r="L177" s="187" t="s">
        <v>12</v>
      </c>
      <c r="M177" s="187"/>
      <c r="N177" s="188"/>
      <c r="O177" s="189" t="s">
        <v>13</v>
      </c>
      <c r="P177" s="187"/>
      <c r="Q177" s="188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</row>
    <row r="178" spans="1:30" ht="13.5" thickBot="1">
      <c r="A178" s="7" t="s">
        <v>108</v>
      </c>
      <c r="B178" s="8" t="s">
        <v>14</v>
      </c>
      <c r="C178" s="8" t="s">
        <v>15</v>
      </c>
      <c r="D178" s="8" t="s">
        <v>14</v>
      </c>
      <c r="E178" s="8" t="s">
        <v>15</v>
      </c>
      <c r="F178" s="8" t="s">
        <v>14</v>
      </c>
      <c r="G178" s="8" t="s">
        <v>15</v>
      </c>
      <c r="H178" s="8" t="s">
        <v>14</v>
      </c>
      <c r="I178" s="8" t="s">
        <v>15</v>
      </c>
      <c r="J178" s="9" t="s">
        <v>14</v>
      </c>
      <c r="K178" s="9" t="s">
        <v>15</v>
      </c>
      <c r="L178" s="8" t="s">
        <v>14</v>
      </c>
      <c r="M178" s="8" t="s">
        <v>15</v>
      </c>
      <c r="N178" s="10" t="s">
        <v>16</v>
      </c>
      <c r="O178" s="11" t="s">
        <v>14</v>
      </c>
      <c r="P178" s="8" t="s">
        <v>15</v>
      </c>
      <c r="Q178" s="10" t="s">
        <v>16</v>
      </c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</row>
    <row r="179" spans="1:30" ht="12.75">
      <c r="A179" s="12" t="s">
        <v>109</v>
      </c>
      <c r="B179" s="13"/>
      <c r="C179" s="14"/>
      <c r="D179" s="14"/>
      <c r="E179" s="14"/>
      <c r="F179" s="14"/>
      <c r="G179" s="14"/>
      <c r="H179" s="14"/>
      <c r="I179" s="15"/>
      <c r="J179" s="16">
        <v>140</v>
      </c>
      <c r="K179" s="16">
        <v>64</v>
      </c>
      <c r="L179" s="16">
        <f aca="true" t="shared" si="24" ref="L179:M184">B179+D179+F179+H179+J179</f>
        <v>140</v>
      </c>
      <c r="M179" s="16">
        <f t="shared" si="24"/>
        <v>64</v>
      </c>
      <c r="N179" s="17">
        <f aca="true" t="shared" si="25" ref="N179:N184">L179+M179</f>
        <v>204</v>
      </c>
      <c r="O179" s="18"/>
      <c r="P179" s="19" t="s">
        <v>17</v>
      </c>
      <c r="Q179" s="20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</row>
    <row r="180" spans="1:30" ht="12.75">
      <c r="A180" s="21" t="s">
        <v>253</v>
      </c>
      <c r="B180" s="34"/>
      <c r="C180" s="32"/>
      <c r="D180" s="32"/>
      <c r="E180" s="32"/>
      <c r="F180" s="32"/>
      <c r="G180" s="32"/>
      <c r="H180" s="32"/>
      <c r="I180" s="33"/>
      <c r="J180" s="22">
        <v>81</v>
      </c>
      <c r="K180" s="22">
        <v>86</v>
      </c>
      <c r="L180" s="33">
        <f t="shared" si="24"/>
        <v>81</v>
      </c>
      <c r="M180" s="22">
        <f t="shared" si="24"/>
        <v>86</v>
      </c>
      <c r="N180" s="24">
        <f t="shared" si="25"/>
        <v>167</v>
      </c>
      <c r="O180" s="102"/>
      <c r="P180" s="83" t="s">
        <v>17</v>
      </c>
      <c r="Q180" s="8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</row>
    <row r="181" spans="1:30" ht="12.75">
      <c r="A181" s="21" t="s">
        <v>214</v>
      </c>
      <c r="B181" s="22">
        <v>140</v>
      </c>
      <c r="C181" s="22">
        <v>127</v>
      </c>
      <c r="D181" s="22">
        <v>81</v>
      </c>
      <c r="E181" s="22">
        <v>57</v>
      </c>
      <c r="F181" s="22">
        <v>18</v>
      </c>
      <c r="G181" s="22">
        <v>16</v>
      </c>
      <c r="H181" s="22">
        <v>7</v>
      </c>
      <c r="I181" s="34">
        <v>2</v>
      </c>
      <c r="J181" s="72"/>
      <c r="K181" s="73"/>
      <c r="L181" s="33">
        <f>B181+D181+F181+H181+J181</f>
        <v>246</v>
      </c>
      <c r="M181" s="22">
        <f>C181+E181+G181+I181+K181</f>
        <v>202</v>
      </c>
      <c r="N181" s="24">
        <f>L181+M181</f>
        <v>448</v>
      </c>
      <c r="O181" s="25"/>
      <c r="P181" s="26" t="s">
        <v>17</v>
      </c>
      <c r="Q181" s="27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</row>
    <row r="182" spans="1:30" ht="12.75">
      <c r="A182" s="21" t="s">
        <v>110</v>
      </c>
      <c r="B182" s="22"/>
      <c r="C182" s="22"/>
      <c r="D182" s="22">
        <v>1</v>
      </c>
      <c r="E182" s="22">
        <v>1</v>
      </c>
      <c r="F182" s="22">
        <v>9</v>
      </c>
      <c r="G182" s="22">
        <v>27</v>
      </c>
      <c r="H182" s="22">
        <v>13</v>
      </c>
      <c r="I182" s="34">
        <v>40</v>
      </c>
      <c r="J182" s="72"/>
      <c r="K182" s="73"/>
      <c r="L182" s="33">
        <f t="shared" si="24"/>
        <v>23</v>
      </c>
      <c r="M182" s="22">
        <f t="shared" si="24"/>
        <v>68</v>
      </c>
      <c r="N182" s="24">
        <f t="shared" si="25"/>
        <v>91</v>
      </c>
      <c r="O182" s="25"/>
      <c r="P182" s="26" t="s">
        <v>17</v>
      </c>
      <c r="Q182" s="27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</row>
    <row r="183" spans="1:30" ht="12.75">
      <c r="A183" s="21" t="s">
        <v>111</v>
      </c>
      <c r="B183" s="22">
        <v>1</v>
      </c>
      <c r="C183" s="22">
        <v>6</v>
      </c>
      <c r="D183" s="22">
        <v>3</v>
      </c>
      <c r="E183" s="22">
        <v>12</v>
      </c>
      <c r="F183" s="22">
        <v>6</v>
      </c>
      <c r="G183" s="22">
        <v>21</v>
      </c>
      <c r="H183" s="22">
        <v>7</v>
      </c>
      <c r="I183" s="34">
        <v>20</v>
      </c>
      <c r="J183" s="72"/>
      <c r="K183" s="73"/>
      <c r="L183" s="33">
        <f t="shared" si="24"/>
        <v>17</v>
      </c>
      <c r="M183" s="22">
        <f t="shared" si="24"/>
        <v>59</v>
      </c>
      <c r="N183" s="24">
        <f t="shared" si="25"/>
        <v>76</v>
      </c>
      <c r="O183" s="40">
        <v>2</v>
      </c>
      <c r="P183" s="22">
        <v>13</v>
      </c>
      <c r="Q183" s="24">
        <f>O183+P183</f>
        <v>15</v>
      </c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</row>
    <row r="184" spans="1:30" ht="12.75">
      <c r="A184" s="21" t="s">
        <v>112</v>
      </c>
      <c r="B184" s="29">
        <v>10</v>
      </c>
      <c r="C184" s="29">
        <v>7</v>
      </c>
      <c r="D184" s="29">
        <v>11</v>
      </c>
      <c r="E184" s="29">
        <v>11</v>
      </c>
      <c r="F184" s="29">
        <v>6</v>
      </c>
      <c r="G184" s="29">
        <v>19</v>
      </c>
      <c r="H184" s="29">
        <v>19</v>
      </c>
      <c r="I184" s="44">
        <v>18</v>
      </c>
      <c r="J184" s="72"/>
      <c r="K184" s="73"/>
      <c r="L184" s="43">
        <f t="shared" si="24"/>
        <v>46</v>
      </c>
      <c r="M184" s="29">
        <f t="shared" si="24"/>
        <v>55</v>
      </c>
      <c r="N184" s="30">
        <f t="shared" si="25"/>
        <v>101</v>
      </c>
      <c r="O184" s="88" t="s">
        <v>113</v>
      </c>
      <c r="P184" s="32"/>
      <c r="Q184" s="27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</row>
    <row r="185" spans="1:30" ht="12.75">
      <c r="A185" s="46" t="s">
        <v>29</v>
      </c>
      <c r="B185" s="34"/>
      <c r="C185" s="32"/>
      <c r="D185" s="26" t="s">
        <v>114</v>
      </c>
      <c r="E185" s="32"/>
      <c r="F185" s="32"/>
      <c r="G185" s="32"/>
      <c r="H185" s="32"/>
      <c r="I185" s="33"/>
      <c r="J185" s="23"/>
      <c r="K185" s="73"/>
      <c r="L185" s="32"/>
      <c r="M185" s="32"/>
      <c r="N185" s="27"/>
      <c r="O185" s="40">
        <v>29</v>
      </c>
      <c r="P185" s="22">
        <v>23</v>
      </c>
      <c r="Q185" s="27">
        <f>O185+P185</f>
        <v>52</v>
      </c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</row>
    <row r="186" spans="1:30" ht="12.75">
      <c r="A186" s="39" t="s">
        <v>164</v>
      </c>
      <c r="B186" s="22">
        <v>1</v>
      </c>
      <c r="C186" s="22">
        <v>1</v>
      </c>
      <c r="D186" s="50"/>
      <c r="E186" s="22">
        <v>2</v>
      </c>
      <c r="F186" s="22"/>
      <c r="G186" s="22">
        <v>2</v>
      </c>
      <c r="H186" s="22">
        <v>3</v>
      </c>
      <c r="I186" s="22">
        <v>2</v>
      </c>
      <c r="J186" s="23"/>
      <c r="K186" s="73"/>
      <c r="L186" s="74">
        <f>B186+D186+F186+H186+J186</f>
        <v>4</v>
      </c>
      <c r="M186" s="36">
        <f>C186+E186+G186+I186+K186</f>
        <v>7</v>
      </c>
      <c r="N186" s="37">
        <f>L186+M186</f>
        <v>11</v>
      </c>
      <c r="O186" s="25"/>
      <c r="P186" s="26" t="s">
        <v>17</v>
      </c>
      <c r="Q186" s="27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</row>
    <row r="187" spans="1:30" ht="12.75">
      <c r="A187" s="21" t="s">
        <v>115</v>
      </c>
      <c r="B187" s="36"/>
      <c r="C187" s="36"/>
      <c r="D187" s="36"/>
      <c r="E187" s="36"/>
      <c r="F187" s="36"/>
      <c r="G187" s="36">
        <v>3</v>
      </c>
      <c r="H187" s="36">
        <v>2</v>
      </c>
      <c r="I187" s="64">
        <v>9</v>
      </c>
      <c r="J187" s="72"/>
      <c r="K187" s="73"/>
      <c r="L187" s="74">
        <f aca="true" t="shared" si="26" ref="L187:M199">B187+D187+F187+H187+J187</f>
        <v>2</v>
      </c>
      <c r="M187" s="36">
        <f t="shared" si="26"/>
        <v>12</v>
      </c>
      <c r="N187" s="37">
        <f aca="true" t="shared" si="27" ref="N187:N199">L187+M187</f>
        <v>14</v>
      </c>
      <c r="O187" s="25"/>
      <c r="P187" s="26" t="s">
        <v>17</v>
      </c>
      <c r="Q187" s="27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</row>
    <row r="188" spans="1:30" ht="12.75">
      <c r="A188" s="21" t="s">
        <v>277</v>
      </c>
      <c r="B188" s="22">
        <v>24</v>
      </c>
      <c r="C188" s="22">
        <v>32</v>
      </c>
      <c r="D188" s="22">
        <v>33</v>
      </c>
      <c r="E188" s="22">
        <v>40</v>
      </c>
      <c r="F188" s="22">
        <v>33</v>
      </c>
      <c r="G188" s="22">
        <v>45</v>
      </c>
      <c r="H188" s="22">
        <v>54</v>
      </c>
      <c r="I188" s="34">
        <v>79</v>
      </c>
      <c r="J188" s="72"/>
      <c r="K188" s="73"/>
      <c r="L188" s="33">
        <f t="shared" si="26"/>
        <v>144</v>
      </c>
      <c r="M188" s="22">
        <f t="shared" si="26"/>
        <v>196</v>
      </c>
      <c r="N188" s="24">
        <f t="shared" si="27"/>
        <v>340</v>
      </c>
      <c r="O188" s="25"/>
      <c r="P188" s="26" t="s">
        <v>17</v>
      </c>
      <c r="Q188" s="27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</row>
    <row r="189" spans="1:30" ht="12.75">
      <c r="A189" s="21" t="s">
        <v>116</v>
      </c>
      <c r="B189" s="22"/>
      <c r="C189" s="22">
        <v>1</v>
      </c>
      <c r="D189" s="22"/>
      <c r="E189" s="22"/>
      <c r="F189" s="22">
        <v>2</v>
      </c>
      <c r="G189" s="22"/>
      <c r="H189" s="22">
        <v>2</v>
      </c>
      <c r="I189" s="34"/>
      <c r="J189" s="72"/>
      <c r="K189" s="73"/>
      <c r="L189" s="33">
        <f t="shared" si="26"/>
        <v>4</v>
      </c>
      <c r="M189" s="22">
        <f t="shared" si="26"/>
        <v>1</v>
      </c>
      <c r="N189" s="24">
        <f t="shared" si="27"/>
        <v>5</v>
      </c>
      <c r="O189" s="88" t="s">
        <v>113</v>
      </c>
      <c r="P189" s="32"/>
      <c r="Q189" s="27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</row>
    <row r="190" spans="1:30" ht="12.75">
      <c r="A190" s="21" t="s">
        <v>117</v>
      </c>
      <c r="B190" s="22">
        <v>5</v>
      </c>
      <c r="C190" s="22">
        <v>6</v>
      </c>
      <c r="D190" s="22">
        <v>17</v>
      </c>
      <c r="E190" s="22">
        <v>12</v>
      </c>
      <c r="F190" s="22">
        <v>8</v>
      </c>
      <c r="G190" s="22">
        <v>11</v>
      </c>
      <c r="H190" s="22">
        <v>34</v>
      </c>
      <c r="I190" s="34">
        <v>11</v>
      </c>
      <c r="J190" s="72"/>
      <c r="K190" s="73"/>
      <c r="L190" s="33">
        <f t="shared" si="26"/>
        <v>64</v>
      </c>
      <c r="M190" s="22">
        <f t="shared" si="26"/>
        <v>40</v>
      </c>
      <c r="N190" s="24">
        <f t="shared" si="27"/>
        <v>104</v>
      </c>
      <c r="O190" s="40">
        <f>94+14</f>
        <v>108</v>
      </c>
      <c r="P190" s="22">
        <f>54+4</f>
        <v>58</v>
      </c>
      <c r="Q190" s="24">
        <f>O190+P190</f>
        <v>166</v>
      </c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</row>
    <row r="191" spans="1:30" ht="12.75">
      <c r="A191" s="21" t="s">
        <v>118</v>
      </c>
      <c r="B191" s="22">
        <v>2</v>
      </c>
      <c r="C191" s="22">
        <v>9</v>
      </c>
      <c r="D191" s="22">
        <v>14</v>
      </c>
      <c r="E191" s="22">
        <v>30</v>
      </c>
      <c r="F191" s="22">
        <v>33</v>
      </c>
      <c r="G191" s="22">
        <v>59</v>
      </c>
      <c r="H191" s="22">
        <v>22</v>
      </c>
      <c r="I191" s="34">
        <v>56</v>
      </c>
      <c r="J191" s="72"/>
      <c r="K191" s="73"/>
      <c r="L191" s="33">
        <f>B191+D191+F191+H191+J191</f>
        <v>71</v>
      </c>
      <c r="M191" s="22">
        <f>C191+E191+G191+I191+K191</f>
        <v>154</v>
      </c>
      <c r="N191" s="24">
        <f>L191+M191</f>
        <v>225</v>
      </c>
      <c r="O191" s="25"/>
      <c r="P191" s="26" t="s">
        <v>17</v>
      </c>
      <c r="Q191" s="27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</row>
    <row r="192" spans="1:30" ht="12.75">
      <c r="A192" s="21" t="s">
        <v>119</v>
      </c>
      <c r="B192" s="22">
        <v>1</v>
      </c>
      <c r="C192" s="22"/>
      <c r="D192" s="22">
        <v>16</v>
      </c>
      <c r="E192" s="22"/>
      <c r="F192" s="22">
        <v>20</v>
      </c>
      <c r="G192" s="22">
        <v>2</v>
      </c>
      <c r="H192" s="22">
        <v>52</v>
      </c>
      <c r="I192" s="34">
        <v>6</v>
      </c>
      <c r="J192" s="72"/>
      <c r="K192" s="73"/>
      <c r="L192" s="33">
        <f t="shared" si="26"/>
        <v>89</v>
      </c>
      <c r="M192" s="22">
        <f t="shared" si="26"/>
        <v>8</v>
      </c>
      <c r="N192" s="24">
        <f t="shared" si="27"/>
        <v>97</v>
      </c>
      <c r="O192" s="40">
        <f>107+1</f>
        <v>108</v>
      </c>
      <c r="P192" s="22">
        <v>17</v>
      </c>
      <c r="Q192" s="24">
        <f>O192+P192</f>
        <v>125</v>
      </c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</row>
    <row r="193" spans="1:30" ht="12.75">
      <c r="A193" s="21" t="s">
        <v>120</v>
      </c>
      <c r="B193" s="22">
        <v>1</v>
      </c>
      <c r="C193" s="22">
        <v>1</v>
      </c>
      <c r="D193" s="22">
        <v>1</v>
      </c>
      <c r="E193" s="22">
        <v>1</v>
      </c>
      <c r="F193" s="22">
        <v>1</v>
      </c>
      <c r="G193" s="22">
        <v>1</v>
      </c>
      <c r="H193" s="22">
        <v>5</v>
      </c>
      <c r="I193" s="34">
        <v>2</v>
      </c>
      <c r="J193" s="72"/>
      <c r="K193" s="73"/>
      <c r="L193" s="33">
        <f t="shared" si="26"/>
        <v>8</v>
      </c>
      <c r="M193" s="22">
        <f t="shared" si="26"/>
        <v>5</v>
      </c>
      <c r="N193" s="24">
        <f t="shared" si="27"/>
        <v>13</v>
      </c>
      <c r="O193" s="88"/>
      <c r="P193" s="32" t="s">
        <v>121</v>
      </c>
      <c r="Q193" s="27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</row>
    <row r="194" spans="1:30" ht="12.75">
      <c r="A194" s="41" t="s">
        <v>203</v>
      </c>
      <c r="B194" s="34"/>
      <c r="C194" s="32"/>
      <c r="D194" s="26" t="s">
        <v>207</v>
      </c>
      <c r="E194" s="32"/>
      <c r="F194" s="32"/>
      <c r="G194" s="32"/>
      <c r="H194" s="32"/>
      <c r="I194" s="33"/>
      <c r="J194" s="23"/>
      <c r="K194" s="23"/>
      <c r="L194" s="44"/>
      <c r="M194" s="42"/>
      <c r="N194" s="45"/>
      <c r="O194" s="40">
        <v>19</v>
      </c>
      <c r="P194" s="22">
        <v>20</v>
      </c>
      <c r="Q194" s="24">
        <f>O194+P194</f>
        <v>39</v>
      </c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</row>
    <row r="195" spans="1:30" ht="12.75">
      <c r="A195" s="21" t="s">
        <v>278</v>
      </c>
      <c r="B195" s="22">
        <v>8</v>
      </c>
      <c r="C195" s="22">
        <v>2</v>
      </c>
      <c r="D195" s="22">
        <v>12</v>
      </c>
      <c r="E195" s="22">
        <v>2</v>
      </c>
      <c r="F195" s="22">
        <v>19</v>
      </c>
      <c r="G195" s="22">
        <v>5</v>
      </c>
      <c r="H195" s="22">
        <v>23</v>
      </c>
      <c r="I195" s="34">
        <v>3</v>
      </c>
      <c r="J195" s="72"/>
      <c r="K195" s="73"/>
      <c r="L195" s="33">
        <f t="shared" si="26"/>
        <v>62</v>
      </c>
      <c r="M195" s="22">
        <f t="shared" si="26"/>
        <v>12</v>
      </c>
      <c r="N195" s="24">
        <f t="shared" si="27"/>
        <v>74</v>
      </c>
      <c r="O195" s="40">
        <v>17</v>
      </c>
      <c r="P195" s="22">
        <v>24</v>
      </c>
      <c r="Q195" s="24">
        <f>O195+P195</f>
        <v>41</v>
      </c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</row>
    <row r="196" spans="1:30" ht="12.75">
      <c r="A196" s="21" t="s">
        <v>122</v>
      </c>
      <c r="B196" s="22">
        <v>7</v>
      </c>
      <c r="C196" s="22">
        <v>19</v>
      </c>
      <c r="D196" s="22">
        <v>14</v>
      </c>
      <c r="E196" s="22">
        <v>42</v>
      </c>
      <c r="F196" s="22">
        <v>26</v>
      </c>
      <c r="G196" s="22">
        <v>28</v>
      </c>
      <c r="H196" s="22">
        <v>20</v>
      </c>
      <c r="I196" s="34">
        <v>61</v>
      </c>
      <c r="J196" s="72"/>
      <c r="K196" s="73"/>
      <c r="L196" s="33">
        <f t="shared" si="26"/>
        <v>67</v>
      </c>
      <c r="M196" s="22">
        <f t="shared" si="26"/>
        <v>150</v>
      </c>
      <c r="N196" s="24">
        <f t="shared" si="27"/>
        <v>217</v>
      </c>
      <c r="O196" s="40">
        <v>39</v>
      </c>
      <c r="P196" s="22">
        <v>74</v>
      </c>
      <c r="Q196" s="24">
        <f>O196+P196</f>
        <v>113</v>
      </c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</row>
    <row r="197" spans="1:30" ht="12.75">
      <c r="A197" s="21" t="s">
        <v>267</v>
      </c>
      <c r="B197" s="22">
        <v>4</v>
      </c>
      <c r="C197" s="22">
        <v>4</v>
      </c>
      <c r="D197" s="22">
        <v>5</v>
      </c>
      <c r="E197" s="22">
        <v>7</v>
      </c>
      <c r="F197" s="22">
        <v>15</v>
      </c>
      <c r="G197" s="22">
        <v>4</v>
      </c>
      <c r="H197" s="22">
        <v>8</v>
      </c>
      <c r="I197" s="34">
        <v>4</v>
      </c>
      <c r="J197" s="72"/>
      <c r="K197" s="73"/>
      <c r="L197" s="33">
        <f t="shared" si="26"/>
        <v>32</v>
      </c>
      <c r="M197" s="22">
        <f t="shared" si="26"/>
        <v>19</v>
      </c>
      <c r="N197" s="24">
        <f t="shared" si="27"/>
        <v>51</v>
      </c>
      <c r="O197" s="25"/>
      <c r="P197" s="26" t="s">
        <v>17</v>
      </c>
      <c r="Q197" s="27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</row>
    <row r="198" spans="1:30" ht="12.75">
      <c r="A198" s="21" t="s">
        <v>123</v>
      </c>
      <c r="B198" s="22"/>
      <c r="C198" s="22"/>
      <c r="D198" s="22"/>
      <c r="E198" s="22">
        <v>3</v>
      </c>
      <c r="F198" s="22"/>
      <c r="G198" s="22">
        <v>2</v>
      </c>
      <c r="H198" s="22"/>
      <c r="I198" s="34">
        <v>11</v>
      </c>
      <c r="J198" s="72"/>
      <c r="K198" s="73"/>
      <c r="L198" s="33">
        <f t="shared" si="26"/>
        <v>0</v>
      </c>
      <c r="M198" s="22">
        <f t="shared" si="26"/>
        <v>16</v>
      </c>
      <c r="N198" s="24">
        <f t="shared" si="27"/>
        <v>16</v>
      </c>
      <c r="O198" s="25"/>
      <c r="P198" s="26" t="s">
        <v>17</v>
      </c>
      <c r="Q198" s="27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</row>
    <row r="199" spans="1:30" ht="12.75">
      <c r="A199" s="21" t="s">
        <v>268</v>
      </c>
      <c r="B199" s="22">
        <v>2</v>
      </c>
      <c r="C199" s="22">
        <v>8</v>
      </c>
      <c r="D199" s="22">
        <v>5</v>
      </c>
      <c r="E199" s="22">
        <v>10</v>
      </c>
      <c r="F199" s="22">
        <v>4</v>
      </c>
      <c r="G199" s="22">
        <v>11</v>
      </c>
      <c r="H199" s="22">
        <v>7</v>
      </c>
      <c r="I199" s="34">
        <v>17</v>
      </c>
      <c r="J199" s="72"/>
      <c r="K199" s="73"/>
      <c r="L199" s="33">
        <f t="shared" si="26"/>
        <v>18</v>
      </c>
      <c r="M199" s="22">
        <f t="shared" si="26"/>
        <v>46</v>
      </c>
      <c r="N199" s="24">
        <f t="shared" si="27"/>
        <v>64</v>
      </c>
      <c r="O199" s="25"/>
      <c r="P199" s="26" t="s">
        <v>17</v>
      </c>
      <c r="Q199" s="27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</row>
    <row r="200" spans="1:30" ht="12.75">
      <c r="A200" s="21" t="s">
        <v>205</v>
      </c>
      <c r="B200" s="34"/>
      <c r="C200" s="32"/>
      <c r="D200" s="26" t="s">
        <v>206</v>
      </c>
      <c r="E200" s="32"/>
      <c r="F200" s="32"/>
      <c r="G200" s="32"/>
      <c r="H200" s="32"/>
      <c r="I200" s="33"/>
      <c r="J200" s="23"/>
      <c r="K200" s="23"/>
      <c r="L200" s="32"/>
      <c r="M200" s="32"/>
      <c r="N200" s="27"/>
      <c r="O200" s="40">
        <v>27</v>
      </c>
      <c r="P200" s="136">
        <v>15</v>
      </c>
      <c r="Q200" s="24">
        <f>O200+P200</f>
        <v>42</v>
      </c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</row>
    <row r="201" spans="1:30" ht="12.75">
      <c r="A201" s="21" t="s">
        <v>124</v>
      </c>
      <c r="B201" s="34"/>
      <c r="C201" s="26"/>
      <c r="D201" s="26" t="s">
        <v>22</v>
      </c>
      <c r="E201" s="32"/>
      <c r="F201" s="32"/>
      <c r="G201" s="32"/>
      <c r="H201" s="32"/>
      <c r="I201" s="33"/>
      <c r="J201" s="72"/>
      <c r="K201" s="73"/>
      <c r="L201" s="32"/>
      <c r="M201" s="32"/>
      <c r="N201" s="27"/>
      <c r="O201" s="40">
        <v>25</v>
      </c>
      <c r="P201" s="22">
        <v>7</v>
      </c>
      <c r="Q201" s="24">
        <f>O201+P201</f>
        <v>32</v>
      </c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</row>
    <row r="202" spans="1:30" ht="12.75">
      <c r="A202" s="21" t="s">
        <v>125</v>
      </c>
      <c r="B202" s="22"/>
      <c r="C202" s="22">
        <v>2</v>
      </c>
      <c r="D202" s="22">
        <v>9</v>
      </c>
      <c r="E202" s="22">
        <v>2</v>
      </c>
      <c r="F202" s="22">
        <v>7</v>
      </c>
      <c r="G202" s="22">
        <v>3</v>
      </c>
      <c r="H202" s="22">
        <v>13</v>
      </c>
      <c r="I202" s="34">
        <v>5</v>
      </c>
      <c r="J202" s="72"/>
      <c r="K202" s="73"/>
      <c r="L202" s="33">
        <f aca="true" t="shared" si="28" ref="L202:M214">B202+D202+F202+H202+J202</f>
        <v>29</v>
      </c>
      <c r="M202" s="22">
        <f t="shared" si="28"/>
        <v>12</v>
      </c>
      <c r="N202" s="24">
        <f aca="true" t="shared" si="29" ref="N202:N210">L202+M202</f>
        <v>41</v>
      </c>
      <c r="O202" s="88"/>
      <c r="P202" s="32" t="s">
        <v>121</v>
      </c>
      <c r="Q202" s="27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</row>
    <row r="203" spans="1:30" ht="12.75">
      <c r="A203" s="21" t="s">
        <v>126</v>
      </c>
      <c r="B203" s="22"/>
      <c r="C203" s="22">
        <v>1</v>
      </c>
      <c r="D203" s="22">
        <v>1</v>
      </c>
      <c r="E203" s="22">
        <v>1</v>
      </c>
      <c r="F203" s="22"/>
      <c r="G203" s="22">
        <v>3</v>
      </c>
      <c r="H203" s="22">
        <v>4</v>
      </c>
      <c r="I203" s="34">
        <v>2</v>
      </c>
      <c r="J203" s="72"/>
      <c r="K203" s="73"/>
      <c r="L203" s="33">
        <f t="shared" si="28"/>
        <v>5</v>
      </c>
      <c r="M203" s="22">
        <f t="shared" si="28"/>
        <v>7</v>
      </c>
      <c r="N203" s="24">
        <f t="shared" si="29"/>
        <v>12</v>
      </c>
      <c r="O203" s="25"/>
      <c r="P203" s="26" t="s">
        <v>17</v>
      </c>
      <c r="Q203" s="27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</row>
    <row r="204" spans="1:30" ht="12.75">
      <c r="A204" s="21" t="s">
        <v>127</v>
      </c>
      <c r="B204" s="22">
        <v>26</v>
      </c>
      <c r="C204" s="22">
        <v>14</v>
      </c>
      <c r="D204" s="22">
        <v>47</v>
      </c>
      <c r="E204" s="22">
        <v>25</v>
      </c>
      <c r="F204" s="22">
        <v>61</v>
      </c>
      <c r="G204" s="22">
        <v>24</v>
      </c>
      <c r="H204" s="22">
        <v>78</v>
      </c>
      <c r="I204" s="34">
        <v>30</v>
      </c>
      <c r="J204" s="72"/>
      <c r="K204" s="73"/>
      <c r="L204" s="33">
        <f t="shared" si="28"/>
        <v>212</v>
      </c>
      <c r="M204" s="22">
        <f t="shared" si="28"/>
        <v>93</v>
      </c>
      <c r="N204" s="24">
        <f t="shared" si="29"/>
        <v>305</v>
      </c>
      <c r="O204" s="40">
        <v>23</v>
      </c>
      <c r="P204" s="22">
        <v>12</v>
      </c>
      <c r="Q204" s="24">
        <f>O204+P204</f>
        <v>35</v>
      </c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</row>
    <row r="205" spans="1:30" ht="12.75">
      <c r="A205" s="21" t="s">
        <v>128</v>
      </c>
      <c r="B205" s="22">
        <v>27</v>
      </c>
      <c r="C205" s="22">
        <v>16</v>
      </c>
      <c r="D205" s="22">
        <v>50</v>
      </c>
      <c r="E205" s="22">
        <v>11</v>
      </c>
      <c r="F205" s="22">
        <v>65</v>
      </c>
      <c r="G205" s="22">
        <v>28</v>
      </c>
      <c r="H205" s="22">
        <v>59</v>
      </c>
      <c r="I205" s="34">
        <v>32</v>
      </c>
      <c r="J205" s="72"/>
      <c r="K205" s="73"/>
      <c r="L205" s="33">
        <f t="shared" si="28"/>
        <v>201</v>
      </c>
      <c r="M205" s="22">
        <f t="shared" si="28"/>
        <v>87</v>
      </c>
      <c r="N205" s="24">
        <f t="shared" si="29"/>
        <v>288</v>
      </c>
      <c r="O205" s="25"/>
      <c r="P205" s="26" t="s">
        <v>17</v>
      </c>
      <c r="Q205" s="27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</row>
    <row r="206" spans="1:30" ht="12.75">
      <c r="A206" s="21" t="s">
        <v>129</v>
      </c>
      <c r="B206" s="22"/>
      <c r="C206" s="22"/>
      <c r="D206" s="22">
        <v>10</v>
      </c>
      <c r="E206" s="22">
        <v>12</v>
      </c>
      <c r="F206" s="22">
        <v>15</v>
      </c>
      <c r="G206" s="22">
        <v>27</v>
      </c>
      <c r="H206" s="22">
        <v>41</v>
      </c>
      <c r="I206" s="34">
        <v>90</v>
      </c>
      <c r="J206" s="72"/>
      <c r="K206" s="73"/>
      <c r="L206" s="33">
        <f t="shared" si="28"/>
        <v>66</v>
      </c>
      <c r="M206" s="22">
        <f t="shared" si="28"/>
        <v>129</v>
      </c>
      <c r="N206" s="24">
        <f t="shared" si="29"/>
        <v>195</v>
      </c>
      <c r="O206" s="40">
        <v>14</v>
      </c>
      <c r="P206" s="22">
        <v>25</v>
      </c>
      <c r="Q206" s="24">
        <f>O206+P206</f>
        <v>39</v>
      </c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</row>
    <row r="207" spans="1:30" ht="12.75">
      <c r="A207" s="21" t="s">
        <v>130</v>
      </c>
      <c r="B207" s="22">
        <v>1</v>
      </c>
      <c r="C207" s="22"/>
      <c r="D207" s="22"/>
      <c r="E207" s="22"/>
      <c r="F207" s="22">
        <v>12</v>
      </c>
      <c r="G207" s="22">
        <v>18</v>
      </c>
      <c r="H207" s="22">
        <v>58</v>
      </c>
      <c r="I207" s="34">
        <v>53</v>
      </c>
      <c r="J207" s="72"/>
      <c r="K207" s="73"/>
      <c r="L207" s="33">
        <f t="shared" si="28"/>
        <v>71</v>
      </c>
      <c r="M207" s="22">
        <f t="shared" si="28"/>
        <v>71</v>
      </c>
      <c r="N207" s="24">
        <f t="shared" si="29"/>
        <v>142</v>
      </c>
      <c r="O207" s="25"/>
      <c r="P207" s="26" t="s">
        <v>17</v>
      </c>
      <c r="Q207" s="27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</row>
    <row r="208" spans="1:30" ht="12.75">
      <c r="A208" s="21" t="s">
        <v>131</v>
      </c>
      <c r="B208" s="22">
        <v>2</v>
      </c>
      <c r="C208" s="22">
        <v>3</v>
      </c>
      <c r="D208" s="22">
        <v>1</v>
      </c>
      <c r="E208" s="22">
        <v>5</v>
      </c>
      <c r="F208" s="22">
        <v>2</v>
      </c>
      <c r="G208" s="22">
        <v>7</v>
      </c>
      <c r="H208" s="22">
        <v>4</v>
      </c>
      <c r="I208" s="34">
        <v>16</v>
      </c>
      <c r="J208" s="72"/>
      <c r="K208" s="73"/>
      <c r="L208" s="33">
        <f t="shared" si="28"/>
        <v>9</v>
      </c>
      <c r="M208" s="22">
        <f t="shared" si="28"/>
        <v>31</v>
      </c>
      <c r="N208" s="24">
        <f t="shared" si="29"/>
        <v>40</v>
      </c>
      <c r="O208" s="25"/>
      <c r="P208" s="26" t="s">
        <v>17</v>
      </c>
      <c r="Q208" s="27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</row>
    <row r="209" spans="1:30" ht="12.75">
      <c r="A209" s="21" t="s">
        <v>132</v>
      </c>
      <c r="B209" s="22">
        <v>15</v>
      </c>
      <c r="C209" s="22">
        <v>9</v>
      </c>
      <c r="D209" s="22">
        <v>19</v>
      </c>
      <c r="E209" s="22">
        <v>14</v>
      </c>
      <c r="F209" s="22">
        <v>22</v>
      </c>
      <c r="G209" s="22">
        <v>10</v>
      </c>
      <c r="H209" s="22">
        <v>40</v>
      </c>
      <c r="I209" s="34">
        <v>19</v>
      </c>
      <c r="J209" s="72"/>
      <c r="K209" s="73"/>
      <c r="L209" s="33">
        <f t="shared" si="28"/>
        <v>96</v>
      </c>
      <c r="M209" s="22">
        <f t="shared" si="28"/>
        <v>52</v>
      </c>
      <c r="N209" s="24">
        <f t="shared" si="29"/>
        <v>148</v>
      </c>
      <c r="O209" s="40">
        <v>62</v>
      </c>
      <c r="P209" s="22">
        <v>23</v>
      </c>
      <c r="Q209" s="24">
        <f>O209+P209</f>
        <v>85</v>
      </c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</row>
    <row r="210" spans="1:30" ht="12.75">
      <c r="A210" s="21" t="s">
        <v>133</v>
      </c>
      <c r="B210" s="22">
        <v>13</v>
      </c>
      <c r="C210" s="22">
        <v>10</v>
      </c>
      <c r="D210" s="22">
        <v>16</v>
      </c>
      <c r="E210" s="22">
        <v>8</v>
      </c>
      <c r="F210" s="22">
        <v>14</v>
      </c>
      <c r="G210" s="22">
        <v>10</v>
      </c>
      <c r="H210" s="22">
        <v>19</v>
      </c>
      <c r="I210" s="34">
        <v>8</v>
      </c>
      <c r="J210" s="72"/>
      <c r="K210" s="73"/>
      <c r="L210" s="33">
        <f t="shared" si="28"/>
        <v>62</v>
      </c>
      <c r="M210" s="22">
        <f t="shared" si="28"/>
        <v>36</v>
      </c>
      <c r="N210" s="24">
        <f t="shared" si="29"/>
        <v>98</v>
      </c>
      <c r="O210" s="88"/>
      <c r="P210" s="32" t="s">
        <v>121</v>
      </c>
      <c r="Q210" s="27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</row>
    <row r="211" spans="1:30" ht="12.75">
      <c r="A211" s="21" t="s">
        <v>134</v>
      </c>
      <c r="B211" s="22">
        <v>17</v>
      </c>
      <c r="C211" s="22">
        <v>4</v>
      </c>
      <c r="D211" s="22">
        <v>12</v>
      </c>
      <c r="E211" s="22">
        <v>4</v>
      </c>
      <c r="F211" s="22">
        <v>8</v>
      </c>
      <c r="G211" s="22">
        <v>9</v>
      </c>
      <c r="H211" s="22">
        <v>24</v>
      </c>
      <c r="I211" s="34">
        <v>14</v>
      </c>
      <c r="J211" s="72"/>
      <c r="K211" s="73"/>
      <c r="L211" s="33">
        <f t="shared" si="28"/>
        <v>61</v>
      </c>
      <c r="M211" s="22">
        <f t="shared" si="28"/>
        <v>31</v>
      </c>
      <c r="N211" s="24">
        <f>L211+M211</f>
        <v>92</v>
      </c>
      <c r="O211" s="25"/>
      <c r="P211" s="26" t="s">
        <v>17</v>
      </c>
      <c r="Q211" s="27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</row>
    <row r="212" spans="1:30" ht="12.75">
      <c r="A212" s="21" t="s">
        <v>135</v>
      </c>
      <c r="B212" s="22">
        <v>1</v>
      </c>
      <c r="C212" s="22">
        <v>1</v>
      </c>
      <c r="D212" s="22">
        <v>2</v>
      </c>
      <c r="E212" s="22"/>
      <c r="F212" s="22">
        <v>6</v>
      </c>
      <c r="G212" s="22">
        <v>4</v>
      </c>
      <c r="H212" s="22">
        <v>3</v>
      </c>
      <c r="I212" s="34">
        <v>4</v>
      </c>
      <c r="J212" s="72"/>
      <c r="K212" s="73"/>
      <c r="L212" s="33">
        <f t="shared" si="28"/>
        <v>12</v>
      </c>
      <c r="M212" s="22">
        <f t="shared" si="28"/>
        <v>9</v>
      </c>
      <c r="N212" s="24">
        <f>L212+M212</f>
        <v>21</v>
      </c>
      <c r="O212" s="25"/>
      <c r="P212" s="26" t="s">
        <v>17</v>
      </c>
      <c r="Q212" s="27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</row>
    <row r="213" spans="1:30" ht="12.75">
      <c r="A213" s="21" t="s">
        <v>136</v>
      </c>
      <c r="B213" s="22">
        <v>6</v>
      </c>
      <c r="C213" s="22">
        <v>8</v>
      </c>
      <c r="D213" s="22">
        <v>5</v>
      </c>
      <c r="E213" s="22">
        <v>4</v>
      </c>
      <c r="F213" s="22">
        <v>7</v>
      </c>
      <c r="G213" s="22">
        <v>8</v>
      </c>
      <c r="H213" s="22">
        <v>11</v>
      </c>
      <c r="I213" s="34">
        <v>14</v>
      </c>
      <c r="J213" s="72"/>
      <c r="K213" s="73"/>
      <c r="L213" s="33">
        <f t="shared" si="28"/>
        <v>29</v>
      </c>
      <c r="M213" s="22">
        <f t="shared" si="28"/>
        <v>34</v>
      </c>
      <c r="N213" s="24">
        <f>L213+M213</f>
        <v>63</v>
      </c>
      <c r="O213" s="25"/>
      <c r="P213" s="26" t="s">
        <v>17</v>
      </c>
      <c r="Q213" s="27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</row>
    <row r="214" spans="1:30" ht="12.75">
      <c r="A214" s="21" t="s">
        <v>137</v>
      </c>
      <c r="B214" s="22">
        <v>2</v>
      </c>
      <c r="C214" s="22"/>
      <c r="D214" s="22">
        <v>2</v>
      </c>
      <c r="E214" s="22"/>
      <c r="F214" s="22">
        <v>8</v>
      </c>
      <c r="G214" s="22">
        <v>1</v>
      </c>
      <c r="H214" s="22">
        <v>10</v>
      </c>
      <c r="I214" s="34">
        <v>1</v>
      </c>
      <c r="J214" s="72"/>
      <c r="K214" s="73"/>
      <c r="L214" s="33">
        <f t="shared" si="28"/>
        <v>22</v>
      </c>
      <c r="M214" s="22">
        <f t="shared" si="28"/>
        <v>2</v>
      </c>
      <c r="N214" s="34">
        <f>L214+M214</f>
        <v>24</v>
      </c>
      <c r="O214" s="22">
        <v>1</v>
      </c>
      <c r="P214" s="50"/>
      <c r="Q214" s="22">
        <f>O214+P214</f>
        <v>1</v>
      </c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</row>
    <row r="215" spans="1:30" ht="12.75">
      <c r="A215" s="103" t="s">
        <v>142</v>
      </c>
      <c r="F215" s="185"/>
      <c r="G215" s="185"/>
      <c r="H215" s="185"/>
      <c r="I215" s="185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</row>
    <row r="216" spans="6:30" ht="12.75">
      <c r="F216" s="185"/>
      <c r="G216" s="185"/>
      <c r="H216" s="185"/>
      <c r="I216" s="185"/>
      <c r="P216" s="172"/>
      <c r="Q216" s="23"/>
      <c r="R216" s="10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</row>
    <row r="217" spans="1:30" ht="12.75">
      <c r="A217" s="4"/>
      <c r="B217" s="3"/>
      <c r="C217" s="3"/>
      <c r="D217" s="3"/>
      <c r="E217" s="3"/>
      <c r="F217" s="3"/>
      <c r="G217" s="3"/>
      <c r="H217" s="71"/>
      <c r="I217" s="71" t="s">
        <v>289</v>
      </c>
      <c r="J217" s="3"/>
      <c r="K217" s="3"/>
      <c r="L217" s="3"/>
      <c r="M217" s="3"/>
      <c r="N217" s="3"/>
      <c r="O217" s="3"/>
      <c r="P217" s="3"/>
      <c r="Q217" s="3" t="s">
        <v>177</v>
      </c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</row>
    <row r="218" spans="1:30" ht="12.75">
      <c r="A218" s="4"/>
      <c r="B218" s="3"/>
      <c r="C218" s="3"/>
      <c r="D218" s="3"/>
      <c r="E218" s="3"/>
      <c r="F218" s="3"/>
      <c r="G218" s="3"/>
      <c r="H218" s="71"/>
      <c r="I218" s="71"/>
      <c r="J218" s="3"/>
      <c r="K218" s="3"/>
      <c r="L218" s="3"/>
      <c r="M218" s="3"/>
      <c r="N218" s="3"/>
      <c r="O218" s="3"/>
      <c r="P218" s="3"/>
      <c r="Q218" s="184" t="s">
        <v>290</v>
      </c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</row>
    <row r="219" spans="1:30" ht="12.75">
      <c r="A219" s="4"/>
      <c r="B219" s="3"/>
      <c r="C219" s="3"/>
      <c r="D219" s="3"/>
      <c r="E219" s="3"/>
      <c r="F219" s="3"/>
      <c r="G219" s="3"/>
      <c r="H219" s="71"/>
      <c r="I219" s="71"/>
      <c r="J219" s="3"/>
      <c r="K219" s="3"/>
      <c r="L219" s="3"/>
      <c r="M219" s="3"/>
      <c r="N219" s="3"/>
      <c r="O219" s="3"/>
      <c r="P219" s="3"/>
      <c r="Q219" s="3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</row>
    <row r="220" spans="1:30" ht="13.5" thickBot="1">
      <c r="A220" s="4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5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</row>
    <row r="221" spans="1:30" ht="12.75">
      <c r="A221" s="6" t="s">
        <v>107</v>
      </c>
      <c r="B221" s="187" t="s">
        <v>7</v>
      </c>
      <c r="C221" s="187"/>
      <c r="D221" s="187" t="s">
        <v>8</v>
      </c>
      <c r="E221" s="187"/>
      <c r="F221" s="187" t="s">
        <v>9</v>
      </c>
      <c r="G221" s="187"/>
      <c r="H221" s="187" t="s">
        <v>10</v>
      </c>
      <c r="I221" s="187"/>
      <c r="J221" s="187" t="s">
        <v>11</v>
      </c>
      <c r="K221" s="187"/>
      <c r="L221" s="187" t="s">
        <v>12</v>
      </c>
      <c r="M221" s="187"/>
      <c r="N221" s="188"/>
      <c r="O221" s="189" t="s">
        <v>13</v>
      </c>
      <c r="P221" s="187"/>
      <c r="Q221" s="188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</row>
    <row r="222" spans="1:30" ht="13.5" thickBot="1">
      <c r="A222" s="7" t="s">
        <v>144</v>
      </c>
      <c r="B222" s="8" t="s">
        <v>14</v>
      </c>
      <c r="C222" s="8" t="s">
        <v>15</v>
      </c>
      <c r="D222" s="8" t="s">
        <v>14</v>
      </c>
      <c r="E222" s="8" t="s">
        <v>15</v>
      </c>
      <c r="F222" s="8" t="s">
        <v>14</v>
      </c>
      <c r="G222" s="8" t="s">
        <v>15</v>
      </c>
      <c r="H222" s="8" t="s">
        <v>14</v>
      </c>
      <c r="I222" s="8" t="s">
        <v>15</v>
      </c>
      <c r="J222" s="9" t="s">
        <v>14</v>
      </c>
      <c r="K222" s="9" t="s">
        <v>15</v>
      </c>
      <c r="L222" s="8" t="s">
        <v>14</v>
      </c>
      <c r="M222" s="8" t="s">
        <v>15</v>
      </c>
      <c r="N222" s="10" t="s">
        <v>16</v>
      </c>
      <c r="O222" s="11" t="s">
        <v>14</v>
      </c>
      <c r="P222" s="8" t="s">
        <v>15</v>
      </c>
      <c r="Q222" s="10" t="s">
        <v>16</v>
      </c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</row>
    <row r="223" spans="1:30" ht="12.75">
      <c r="A223" s="85" t="s">
        <v>138</v>
      </c>
      <c r="B223" s="52">
        <v>9</v>
      </c>
      <c r="C223" s="52">
        <v>2</v>
      </c>
      <c r="D223" s="52">
        <v>13</v>
      </c>
      <c r="E223" s="52"/>
      <c r="F223" s="52">
        <v>9</v>
      </c>
      <c r="G223" s="52"/>
      <c r="H223" s="52">
        <v>24</v>
      </c>
      <c r="I223" s="72">
        <v>2</v>
      </c>
      <c r="J223" s="72"/>
      <c r="K223" s="73"/>
      <c r="L223" s="73">
        <f>B223+D223+F223+H223+J223</f>
        <v>55</v>
      </c>
      <c r="M223" s="52">
        <f>C223+E223+G223+I223+K223</f>
        <v>4</v>
      </c>
      <c r="N223" s="53">
        <f>L223+M223</f>
        <v>59</v>
      </c>
      <c r="O223" s="170" t="s">
        <v>139</v>
      </c>
      <c r="P223" s="82"/>
      <c r="Q223" s="8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</row>
    <row r="224" spans="1:30" ht="12.75">
      <c r="A224" s="31" t="s">
        <v>140</v>
      </c>
      <c r="B224" s="34"/>
      <c r="C224" s="26"/>
      <c r="D224" s="26" t="s">
        <v>22</v>
      </c>
      <c r="E224" s="32"/>
      <c r="F224" s="32"/>
      <c r="G224" s="32"/>
      <c r="H224" s="32"/>
      <c r="I224" s="33"/>
      <c r="J224" s="72"/>
      <c r="K224" s="73"/>
      <c r="L224" s="32"/>
      <c r="M224" s="32"/>
      <c r="N224" s="27"/>
      <c r="O224" s="40">
        <v>85</v>
      </c>
      <c r="P224" s="22">
        <v>22</v>
      </c>
      <c r="Q224" s="24">
        <f>O224+P224</f>
        <v>107</v>
      </c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</row>
    <row r="225" spans="1:30" ht="12.75">
      <c r="A225" s="63" t="s">
        <v>141</v>
      </c>
      <c r="B225" s="36">
        <v>12</v>
      </c>
      <c r="C225" s="36">
        <v>8</v>
      </c>
      <c r="D225" s="36">
        <v>33</v>
      </c>
      <c r="E225" s="36">
        <v>28</v>
      </c>
      <c r="F225" s="36">
        <v>60</v>
      </c>
      <c r="G225" s="36">
        <v>23</v>
      </c>
      <c r="H225" s="36">
        <v>64</v>
      </c>
      <c r="I225" s="64">
        <v>26</v>
      </c>
      <c r="J225" s="72"/>
      <c r="K225" s="73"/>
      <c r="L225" s="74">
        <f aca="true" t="shared" si="30" ref="L225:M228">B225+D225+F225+H225+J225</f>
        <v>169</v>
      </c>
      <c r="M225" s="36">
        <f t="shared" si="30"/>
        <v>85</v>
      </c>
      <c r="N225" s="37">
        <f>L225+M225</f>
        <v>254</v>
      </c>
      <c r="O225" s="40">
        <v>39</v>
      </c>
      <c r="P225" s="22">
        <v>32</v>
      </c>
      <c r="Q225" s="24">
        <f>O225+P225</f>
        <v>71</v>
      </c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</row>
    <row r="226" spans="1:30" ht="12.75">
      <c r="A226" s="63" t="s">
        <v>145</v>
      </c>
      <c r="B226" s="36">
        <v>6</v>
      </c>
      <c r="C226" s="36">
        <v>18</v>
      </c>
      <c r="D226" s="36">
        <v>20</v>
      </c>
      <c r="E226" s="36">
        <v>30</v>
      </c>
      <c r="F226" s="36">
        <v>18</v>
      </c>
      <c r="G226" s="36">
        <v>18</v>
      </c>
      <c r="H226" s="36">
        <v>7</v>
      </c>
      <c r="I226" s="64">
        <v>10</v>
      </c>
      <c r="J226" s="72"/>
      <c r="K226" s="73"/>
      <c r="L226" s="74">
        <f t="shared" si="30"/>
        <v>51</v>
      </c>
      <c r="M226" s="36">
        <f t="shared" si="30"/>
        <v>76</v>
      </c>
      <c r="N226" s="64">
        <f>L226+M226</f>
        <v>127</v>
      </c>
      <c r="O226" s="48"/>
      <c r="P226" s="49" t="s">
        <v>17</v>
      </c>
      <c r="Q226" s="45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</row>
    <row r="227" spans="1:30" ht="12.75">
      <c r="A227" s="21" t="s">
        <v>146</v>
      </c>
      <c r="B227" s="22">
        <v>1</v>
      </c>
      <c r="C227" s="22">
        <v>6</v>
      </c>
      <c r="D227" s="22">
        <v>2</v>
      </c>
      <c r="E227" s="22">
        <v>6</v>
      </c>
      <c r="F227" s="22">
        <v>1</v>
      </c>
      <c r="G227" s="22">
        <v>4</v>
      </c>
      <c r="H227" s="22">
        <v>6</v>
      </c>
      <c r="I227" s="34">
        <v>5</v>
      </c>
      <c r="J227" s="72"/>
      <c r="K227" s="73"/>
      <c r="L227" s="33">
        <f t="shared" si="30"/>
        <v>10</v>
      </c>
      <c r="M227" s="22">
        <f t="shared" si="30"/>
        <v>21</v>
      </c>
      <c r="N227" s="34">
        <f>L227+M227</f>
        <v>31</v>
      </c>
      <c r="O227" s="97"/>
      <c r="P227" s="98" t="s">
        <v>17</v>
      </c>
      <c r="Q227" s="171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</row>
    <row r="228" spans="1:30" ht="12.75">
      <c r="A228" s="21" t="s">
        <v>147</v>
      </c>
      <c r="B228" s="22">
        <v>47</v>
      </c>
      <c r="C228" s="22">
        <v>4</v>
      </c>
      <c r="D228" s="22">
        <v>34</v>
      </c>
      <c r="E228" s="22">
        <v>1</v>
      </c>
      <c r="F228" s="22">
        <v>28</v>
      </c>
      <c r="G228" s="22">
        <v>2</v>
      </c>
      <c r="H228" s="22">
        <v>9</v>
      </c>
      <c r="I228" s="34">
        <v>1</v>
      </c>
      <c r="J228" s="72"/>
      <c r="K228" s="73"/>
      <c r="L228" s="33">
        <f t="shared" si="30"/>
        <v>118</v>
      </c>
      <c r="M228" s="22">
        <f t="shared" si="30"/>
        <v>8</v>
      </c>
      <c r="N228" s="34">
        <f>L228+M228</f>
        <v>126</v>
      </c>
      <c r="O228" s="97"/>
      <c r="P228" s="98" t="s">
        <v>17</v>
      </c>
      <c r="Q228" s="171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</row>
    <row r="229" spans="1:30" ht="12.75">
      <c r="A229" s="21" t="s">
        <v>148</v>
      </c>
      <c r="B229" s="22">
        <v>14</v>
      </c>
      <c r="C229" s="22">
        <v>50</v>
      </c>
      <c r="D229" s="22">
        <v>25</v>
      </c>
      <c r="E229" s="22">
        <v>47</v>
      </c>
      <c r="F229" s="22">
        <v>10</v>
      </c>
      <c r="G229" s="22">
        <v>32</v>
      </c>
      <c r="H229" s="22">
        <v>6</v>
      </c>
      <c r="I229" s="34">
        <v>10</v>
      </c>
      <c r="J229" s="72"/>
      <c r="K229" s="73"/>
      <c r="L229" s="33">
        <f aca="true" t="shared" si="31" ref="L229:M244">B229+D229+F229+H229+J229</f>
        <v>55</v>
      </c>
      <c r="M229" s="22">
        <f t="shared" si="31"/>
        <v>139</v>
      </c>
      <c r="N229" s="34">
        <f aca="true" t="shared" si="32" ref="N229:N244">L229+M229</f>
        <v>194</v>
      </c>
      <c r="O229" s="97"/>
      <c r="P229" s="98" t="s">
        <v>17</v>
      </c>
      <c r="Q229" s="99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</row>
    <row r="230" spans="1:30" ht="12.75">
      <c r="A230" s="21" t="s">
        <v>293</v>
      </c>
      <c r="B230" s="22"/>
      <c r="C230" s="22">
        <v>1</v>
      </c>
      <c r="D230" s="22">
        <v>2</v>
      </c>
      <c r="E230" s="22">
        <v>2</v>
      </c>
      <c r="F230" s="22">
        <v>9</v>
      </c>
      <c r="G230" s="22">
        <v>6</v>
      </c>
      <c r="H230" s="22">
        <v>3</v>
      </c>
      <c r="I230" s="34">
        <v>4</v>
      </c>
      <c r="J230" s="72"/>
      <c r="K230" s="73"/>
      <c r="L230" s="33">
        <f>B230+D230+F230+H230+J230</f>
        <v>14</v>
      </c>
      <c r="M230" s="22">
        <f>C230+E230+G230+I230+K230</f>
        <v>13</v>
      </c>
      <c r="N230" s="34">
        <f>L230+M230</f>
        <v>27</v>
      </c>
      <c r="O230" s="97"/>
      <c r="P230" s="98" t="s">
        <v>17</v>
      </c>
      <c r="Q230" s="99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</row>
    <row r="231" spans="1:30" ht="12.75">
      <c r="A231" s="21" t="s">
        <v>149</v>
      </c>
      <c r="B231" s="22">
        <v>7</v>
      </c>
      <c r="C231" s="22">
        <v>14</v>
      </c>
      <c r="D231" s="22">
        <v>3</v>
      </c>
      <c r="E231" s="22">
        <v>3</v>
      </c>
      <c r="F231" s="22">
        <v>1</v>
      </c>
      <c r="G231" s="22">
        <v>2</v>
      </c>
      <c r="H231" s="22">
        <v>2</v>
      </c>
      <c r="I231" s="34"/>
      <c r="J231" s="72"/>
      <c r="K231" s="73"/>
      <c r="L231" s="33">
        <f t="shared" si="31"/>
        <v>13</v>
      </c>
      <c r="M231" s="22">
        <f>C231+E231+G231+I231+K231</f>
        <v>19</v>
      </c>
      <c r="N231" s="34">
        <f t="shared" si="32"/>
        <v>32</v>
      </c>
      <c r="O231" s="97"/>
      <c r="P231" s="98" t="s">
        <v>17</v>
      </c>
      <c r="Q231" s="99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</row>
    <row r="232" spans="1:30" ht="12.75">
      <c r="A232" s="21" t="s">
        <v>150</v>
      </c>
      <c r="B232" s="22">
        <v>4</v>
      </c>
      <c r="C232" s="22">
        <v>6</v>
      </c>
      <c r="D232" s="22">
        <v>2</v>
      </c>
      <c r="E232" s="22">
        <v>4</v>
      </c>
      <c r="F232" s="22"/>
      <c r="G232" s="22"/>
      <c r="H232" s="22"/>
      <c r="I232" s="34"/>
      <c r="J232" s="72"/>
      <c r="K232" s="73"/>
      <c r="L232" s="33">
        <f t="shared" si="31"/>
        <v>6</v>
      </c>
      <c r="M232" s="22">
        <f t="shared" si="31"/>
        <v>10</v>
      </c>
      <c r="N232" s="34">
        <f t="shared" si="32"/>
        <v>16</v>
      </c>
      <c r="O232" s="97"/>
      <c r="P232" s="98" t="s">
        <v>17</v>
      </c>
      <c r="Q232" s="99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</row>
    <row r="233" spans="1:30" ht="12.75">
      <c r="A233" s="21" t="s">
        <v>151</v>
      </c>
      <c r="B233" s="22">
        <v>11</v>
      </c>
      <c r="C233" s="22">
        <v>13</v>
      </c>
      <c r="D233" s="22">
        <v>3</v>
      </c>
      <c r="E233" s="22">
        <v>10</v>
      </c>
      <c r="F233" s="22">
        <v>1</v>
      </c>
      <c r="G233" s="22">
        <v>2</v>
      </c>
      <c r="H233" s="22">
        <v>1</v>
      </c>
      <c r="I233" s="34">
        <v>1</v>
      </c>
      <c r="J233" s="72"/>
      <c r="K233" s="73"/>
      <c r="L233" s="33">
        <f t="shared" si="31"/>
        <v>16</v>
      </c>
      <c r="M233" s="22">
        <f t="shared" si="31"/>
        <v>26</v>
      </c>
      <c r="N233" s="34">
        <f t="shared" si="32"/>
        <v>42</v>
      </c>
      <c r="O233" s="102"/>
      <c r="P233" s="83" t="s">
        <v>17</v>
      </c>
      <c r="Q233" s="8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</row>
    <row r="234" spans="1:30" ht="12.75">
      <c r="A234" s="21" t="s">
        <v>152</v>
      </c>
      <c r="B234" s="22">
        <v>24</v>
      </c>
      <c r="C234" s="22">
        <v>45</v>
      </c>
      <c r="D234" s="22">
        <v>46</v>
      </c>
      <c r="E234" s="22">
        <v>80</v>
      </c>
      <c r="F234" s="22">
        <v>52</v>
      </c>
      <c r="G234" s="22">
        <v>85</v>
      </c>
      <c r="H234" s="22">
        <v>72</v>
      </c>
      <c r="I234" s="34">
        <v>128</v>
      </c>
      <c r="J234" s="72"/>
      <c r="K234" s="73"/>
      <c r="L234" s="33">
        <f t="shared" si="31"/>
        <v>194</v>
      </c>
      <c r="M234" s="22">
        <f t="shared" si="31"/>
        <v>338</v>
      </c>
      <c r="N234" s="34">
        <f t="shared" si="32"/>
        <v>532</v>
      </c>
      <c r="O234" s="40">
        <v>27</v>
      </c>
      <c r="P234" s="22">
        <v>42</v>
      </c>
      <c r="Q234" s="24">
        <f>O234+P234</f>
        <v>69</v>
      </c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</row>
    <row r="235" spans="1:30" ht="12.75">
      <c r="A235" s="21" t="s">
        <v>153</v>
      </c>
      <c r="B235" s="22">
        <v>1</v>
      </c>
      <c r="C235" s="22"/>
      <c r="D235" s="22">
        <v>3</v>
      </c>
      <c r="E235" s="22">
        <v>4</v>
      </c>
      <c r="F235" s="22">
        <v>2</v>
      </c>
      <c r="G235" s="22">
        <v>2</v>
      </c>
      <c r="H235" s="22">
        <v>5</v>
      </c>
      <c r="I235" s="34">
        <v>3</v>
      </c>
      <c r="J235" s="72"/>
      <c r="K235" s="73"/>
      <c r="L235" s="33">
        <f t="shared" si="31"/>
        <v>11</v>
      </c>
      <c r="M235" s="22">
        <f t="shared" si="31"/>
        <v>9</v>
      </c>
      <c r="N235" s="34">
        <f t="shared" si="32"/>
        <v>20</v>
      </c>
      <c r="O235" s="97"/>
      <c r="P235" s="98" t="s">
        <v>17</v>
      </c>
      <c r="Q235" s="99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</row>
    <row r="236" spans="1:30" ht="12.75">
      <c r="A236" s="21" t="s">
        <v>154</v>
      </c>
      <c r="B236" s="22"/>
      <c r="C236" s="22"/>
      <c r="D236" s="22"/>
      <c r="E236" s="22"/>
      <c r="F236" s="22"/>
      <c r="G236" s="22"/>
      <c r="H236" s="22"/>
      <c r="I236" s="34">
        <v>4</v>
      </c>
      <c r="J236" s="72"/>
      <c r="K236" s="73"/>
      <c r="L236" s="33">
        <f>B236+D236+F236+H236+J236</f>
        <v>0</v>
      </c>
      <c r="M236" s="22">
        <f>C236+E236+G236+I236+K236</f>
        <v>4</v>
      </c>
      <c r="N236" s="34">
        <f>L236+M236</f>
        <v>4</v>
      </c>
      <c r="O236" s="97"/>
      <c r="P236" s="98" t="s">
        <v>17</v>
      </c>
      <c r="Q236" s="99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</row>
    <row r="237" spans="1:30" ht="12.75">
      <c r="A237" s="21" t="s">
        <v>269</v>
      </c>
      <c r="B237" s="22">
        <v>1</v>
      </c>
      <c r="C237" s="22">
        <v>2</v>
      </c>
      <c r="D237" s="22">
        <v>7</v>
      </c>
      <c r="E237" s="22">
        <v>11</v>
      </c>
      <c r="F237" s="22">
        <v>13</v>
      </c>
      <c r="G237" s="22">
        <v>23</v>
      </c>
      <c r="H237" s="22">
        <v>16</v>
      </c>
      <c r="I237" s="34">
        <v>33</v>
      </c>
      <c r="J237" s="72"/>
      <c r="K237" s="73"/>
      <c r="L237" s="33">
        <f t="shared" si="31"/>
        <v>37</v>
      </c>
      <c r="M237" s="22">
        <f t="shared" si="31"/>
        <v>69</v>
      </c>
      <c r="N237" s="34">
        <f t="shared" si="32"/>
        <v>106</v>
      </c>
      <c r="O237" s="40">
        <v>15</v>
      </c>
      <c r="P237" s="22">
        <v>31</v>
      </c>
      <c r="Q237" s="24">
        <f>O237+P237</f>
        <v>46</v>
      </c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</row>
    <row r="238" spans="1:30" ht="12.75">
      <c r="A238" s="21" t="s">
        <v>244</v>
      </c>
      <c r="B238" s="22">
        <v>9</v>
      </c>
      <c r="C238" s="22"/>
      <c r="D238" s="22">
        <v>5</v>
      </c>
      <c r="E238" s="22"/>
      <c r="F238" s="22">
        <v>16</v>
      </c>
      <c r="G238" s="22">
        <v>2</v>
      </c>
      <c r="H238" s="22">
        <v>17</v>
      </c>
      <c r="I238" s="34"/>
      <c r="J238" s="72"/>
      <c r="K238" s="73"/>
      <c r="L238" s="33">
        <f>B238+D238+F238+H238+J238</f>
        <v>47</v>
      </c>
      <c r="M238" s="22">
        <f>C238+E238+G238+I238+K238</f>
        <v>2</v>
      </c>
      <c r="N238" s="34">
        <f>L238+M238</f>
        <v>49</v>
      </c>
      <c r="O238" s="97"/>
      <c r="P238" s="98" t="s">
        <v>17</v>
      </c>
      <c r="Q238" s="99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</row>
    <row r="239" spans="1:30" ht="12.75">
      <c r="A239" s="21" t="s">
        <v>155</v>
      </c>
      <c r="B239" s="22"/>
      <c r="C239" s="22">
        <v>1</v>
      </c>
      <c r="D239" s="22">
        <v>4</v>
      </c>
      <c r="E239" s="22">
        <v>7</v>
      </c>
      <c r="F239" s="22">
        <v>4</v>
      </c>
      <c r="G239" s="22">
        <v>11</v>
      </c>
      <c r="H239" s="22">
        <v>6</v>
      </c>
      <c r="I239" s="34">
        <v>23</v>
      </c>
      <c r="J239" s="72"/>
      <c r="K239" s="73"/>
      <c r="L239" s="33">
        <f t="shared" si="31"/>
        <v>14</v>
      </c>
      <c r="M239" s="22">
        <f t="shared" si="31"/>
        <v>42</v>
      </c>
      <c r="N239" s="34">
        <f t="shared" si="32"/>
        <v>56</v>
      </c>
      <c r="O239" s="97"/>
      <c r="P239" s="98" t="s">
        <v>17</v>
      </c>
      <c r="Q239" s="99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</row>
    <row r="240" spans="1:30" ht="12.75">
      <c r="A240" s="21" t="s">
        <v>156</v>
      </c>
      <c r="B240" s="22">
        <v>2</v>
      </c>
      <c r="C240" s="22">
        <v>5</v>
      </c>
      <c r="D240" s="22">
        <v>4</v>
      </c>
      <c r="E240" s="22">
        <v>3</v>
      </c>
      <c r="F240" s="22">
        <v>6</v>
      </c>
      <c r="G240" s="22">
        <v>5</v>
      </c>
      <c r="H240" s="22">
        <v>8</v>
      </c>
      <c r="I240" s="34">
        <v>8</v>
      </c>
      <c r="J240" s="72"/>
      <c r="K240" s="73"/>
      <c r="L240" s="33">
        <f t="shared" si="31"/>
        <v>20</v>
      </c>
      <c r="M240" s="22">
        <f t="shared" si="31"/>
        <v>21</v>
      </c>
      <c r="N240" s="34">
        <f t="shared" si="32"/>
        <v>41</v>
      </c>
      <c r="O240" s="97"/>
      <c r="P240" s="98" t="s">
        <v>17</v>
      </c>
      <c r="Q240" s="99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</row>
    <row r="241" spans="1:30" ht="12.75">
      <c r="A241" s="21" t="s">
        <v>157</v>
      </c>
      <c r="B241" s="22">
        <v>7</v>
      </c>
      <c r="C241" s="22">
        <v>12</v>
      </c>
      <c r="D241" s="22">
        <v>12</v>
      </c>
      <c r="E241" s="22">
        <v>8</v>
      </c>
      <c r="F241" s="22">
        <v>7</v>
      </c>
      <c r="G241" s="22">
        <v>6</v>
      </c>
      <c r="H241" s="22">
        <v>9</v>
      </c>
      <c r="I241" s="34">
        <v>9</v>
      </c>
      <c r="J241" s="72"/>
      <c r="K241" s="73"/>
      <c r="L241" s="33">
        <f t="shared" si="31"/>
        <v>35</v>
      </c>
      <c r="M241" s="22">
        <f t="shared" si="31"/>
        <v>35</v>
      </c>
      <c r="N241" s="34">
        <f t="shared" si="32"/>
        <v>70</v>
      </c>
      <c r="O241" s="40">
        <v>71</v>
      </c>
      <c r="P241" s="22">
        <v>56</v>
      </c>
      <c r="Q241" s="24">
        <f>O241+P241</f>
        <v>127</v>
      </c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</row>
    <row r="242" spans="1:30" ht="12.75">
      <c r="A242" s="21" t="s">
        <v>158</v>
      </c>
      <c r="B242" s="22"/>
      <c r="C242" s="22">
        <v>1</v>
      </c>
      <c r="D242" s="22">
        <v>2</v>
      </c>
      <c r="E242" s="22">
        <v>4</v>
      </c>
      <c r="F242" s="22">
        <v>3</v>
      </c>
      <c r="G242" s="22">
        <v>5</v>
      </c>
      <c r="H242" s="22">
        <v>2</v>
      </c>
      <c r="I242" s="34">
        <v>5</v>
      </c>
      <c r="J242" s="72"/>
      <c r="K242" s="73"/>
      <c r="L242" s="33">
        <f t="shared" si="31"/>
        <v>7</v>
      </c>
      <c r="M242" s="22">
        <f t="shared" si="31"/>
        <v>15</v>
      </c>
      <c r="N242" s="34">
        <f t="shared" si="32"/>
        <v>22</v>
      </c>
      <c r="O242" s="97"/>
      <c r="P242" s="98" t="s">
        <v>17</v>
      </c>
      <c r="Q242" s="99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</row>
    <row r="243" spans="1:30" ht="12.75">
      <c r="A243" s="21" t="s">
        <v>159</v>
      </c>
      <c r="B243" s="22"/>
      <c r="C243" s="22"/>
      <c r="D243" s="22"/>
      <c r="E243" s="22">
        <v>3</v>
      </c>
      <c r="F243" s="22"/>
      <c r="G243" s="22">
        <v>3</v>
      </c>
      <c r="H243" s="22"/>
      <c r="I243" s="34">
        <v>4</v>
      </c>
      <c r="J243" s="72"/>
      <c r="K243" s="73"/>
      <c r="L243" s="33">
        <f t="shared" si="31"/>
        <v>0</v>
      </c>
      <c r="M243" s="22">
        <f t="shared" si="31"/>
        <v>10</v>
      </c>
      <c r="N243" s="34">
        <f t="shared" si="32"/>
        <v>10</v>
      </c>
      <c r="O243" s="97"/>
      <c r="P243" s="98" t="s">
        <v>17</v>
      </c>
      <c r="Q243" s="99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</row>
    <row r="244" spans="1:30" ht="13.5" thickBot="1">
      <c r="A244" s="21" t="s">
        <v>287</v>
      </c>
      <c r="B244" s="61">
        <v>2</v>
      </c>
      <c r="C244" s="61">
        <v>5</v>
      </c>
      <c r="D244" s="61">
        <v>3</v>
      </c>
      <c r="E244" s="61">
        <v>2</v>
      </c>
      <c r="F244" s="61">
        <v>3</v>
      </c>
      <c r="G244" s="61">
        <v>1</v>
      </c>
      <c r="H244" s="61">
        <v>2</v>
      </c>
      <c r="I244" s="61">
        <v>2</v>
      </c>
      <c r="J244" s="72"/>
      <c r="K244" s="73"/>
      <c r="L244" s="33">
        <f t="shared" si="31"/>
        <v>10</v>
      </c>
      <c r="M244" s="22">
        <f t="shared" si="31"/>
        <v>10</v>
      </c>
      <c r="N244" s="24">
        <f t="shared" si="32"/>
        <v>20</v>
      </c>
      <c r="O244" s="105"/>
      <c r="P244" s="23" t="s">
        <v>17</v>
      </c>
      <c r="Q244" s="99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</row>
    <row r="245" spans="1:30" ht="12.75">
      <c r="A245" s="12" t="s">
        <v>48</v>
      </c>
      <c r="B245" s="52">
        <f aca="true" t="shared" si="33" ref="B245:M245">SUM(B179:B244)</f>
        <v>473</v>
      </c>
      <c r="C245" s="52">
        <f t="shared" si="33"/>
        <v>484</v>
      </c>
      <c r="D245" s="52">
        <f t="shared" si="33"/>
        <v>610</v>
      </c>
      <c r="E245" s="52">
        <f t="shared" si="33"/>
        <v>569</v>
      </c>
      <c r="F245" s="52">
        <f t="shared" si="33"/>
        <v>670</v>
      </c>
      <c r="G245" s="52">
        <f t="shared" si="33"/>
        <v>640</v>
      </c>
      <c r="H245" s="52">
        <f t="shared" si="33"/>
        <v>901</v>
      </c>
      <c r="I245" s="52">
        <f t="shared" si="33"/>
        <v>907</v>
      </c>
      <c r="J245" s="100">
        <f t="shared" si="33"/>
        <v>221</v>
      </c>
      <c r="K245" s="100">
        <f t="shared" si="33"/>
        <v>150</v>
      </c>
      <c r="L245" s="100">
        <f t="shared" si="33"/>
        <v>2875</v>
      </c>
      <c r="M245" s="100">
        <f t="shared" si="33"/>
        <v>2750</v>
      </c>
      <c r="N245" s="13"/>
      <c r="O245" s="78">
        <f>SUM(O179:O244)</f>
        <v>711</v>
      </c>
      <c r="P245" s="16">
        <f>SUM(P179:P244)</f>
        <v>494</v>
      </c>
      <c r="Q245" s="17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</row>
    <row r="246" spans="1:30" ht="13.5" thickBot="1">
      <c r="A246" s="54" t="s">
        <v>160</v>
      </c>
      <c r="B246" s="66"/>
      <c r="C246" s="87">
        <f>B245+C245</f>
        <v>957</v>
      </c>
      <c r="D246" s="66"/>
      <c r="E246" s="87">
        <f>D245+E245</f>
        <v>1179</v>
      </c>
      <c r="F246" s="66"/>
      <c r="G246" s="87">
        <f>F245+G245</f>
        <v>1310</v>
      </c>
      <c r="H246" s="66"/>
      <c r="I246" s="87">
        <f>H245+I245</f>
        <v>1808</v>
      </c>
      <c r="J246" s="66"/>
      <c r="K246" s="87">
        <f>J245+K245</f>
        <v>371</v>
      </c>
      <c r="L246" s="66"/>
      <c r="M246" s="87">
        <f>L245+M245</f>
        <v>5625</v>
      </c>
      <c r="N246" s="66">
        <f>SUM(N179:N244)</f>
        <v>5625</v>
      </c>
      <c r="O246" s="106"/>
      <c r="P246" s="67">
        <f>O245+P245</f>
        <v>1205</v>
      </c>
      <c r="Q246" s="107">
        <f>SUM(Q179:Q244)</f>
        <v>1205</v>
      </c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</row>
    <row r="247" spans="1:30" ht="12.75">
      <c r="A247" s="4"/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</row>
    <row r="248" spans="1:30" ht="12.75">
      <c r="A248" s="1" t="s">
        <v>49</v>
      </c>
      <c r="B248" s="3"/>
      <c r="C248" s="3"/>
      <c r="D248" s="3"/>
      <c r="E248" s="3"/>
      <c r="F248" s="124"/>
      <c r="G248" s="124"/>
      <c r="H248" s="71"/>
      <c r="I248" s="71" t="s">
        <v>289</v>
      </c>
      <c r="J248" s="3"/>
      <c r="K248" s="3"/>
      <c r="L248" s="3"/>
      <c r="M248" s="3"/>
      <c r="N248" s="3"/>
      <c r="O248" s="3"/>
      <c r="P248" s="3"/>
      <c r="Q248" s="3" t="s">
        <v>213</v>
      </c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</row>
    <row r="249" spans="1:30" ht="12.75">
      <c r="A249" s="1" t="s">
        <v>5</v>
      </c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184" t="s">
        <v>290</v>
      </c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</row>
    <row r="250" spans="1:30" ht="12.75">
      <c r="A250" s="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</row>
    <row r="251" spans="1:30" ht="13.5" thickBot="1">
      <c r="A251" s="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</row>
    <row r="252" spans="1:30" ht="12.75">
      <c r="A252" s="6" t="s">
        <v>161</v>
      </c>
      <c r="B252" s="108"/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95"/>
      <c r="O252" s="135" t="s">
        <v>13</v>
      </c>
      <c r="P252" s="125"/>
      <c r="Q252" s="13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</row>
    <row r="253" spans="1:30" ht="13.5" thickBot="1">
      <c r="A253" s="7" t="s">
        <v>162</v>
      </c>
      <c r="B253" s="92"/>
      <c r="C253" s="92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109"/>
      <c r="O253" s="11" t="s">
        <v>14</v>
      </c>
      <c r="P253" s="8" t="s">
        <v>15</v>
      </c>
      <c r="Q253" s="10" t="s">
        <v>16</v>
      </c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</row>
    <row r="254" spans="1:30" ht="12.75">
      <c r="A254" s="110" t="s">
        <v>163</v>
      </c>
      <c r="B254" s="14"/>
      <c r="C254" s="19" t="s">
        <v>22</v>
      </c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20"/>
      <c r="O254" s="78">
        <f>187+60-1</f>
        <v>246</v>
      </c>
      <c r="P254" s="16">
        <f>161+20</f>
        <v>181</v>
      </c>
      <c r="Q254" s="17">
        <f>O254+P254</f>
        <v>427</v>
      </c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</row>
    <row r="255" spans="1:30" ht="12.75">
      <c r="A255" s="93" t="s">
        <v>208</v>
      </c>
      <c r="B255" s="23"/>
      <c r="C255" s="98" t="s">
        <v>22</v>
      </c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99"/>
      <c r="O255" s="176">
        <v>1</v>
      </c>
      <c r="P255" s="52">
        <v>5</v>
      </c>
      <c r="Q255" s="53">
        <f>O255+P255</f>
        <v>6</v>
      </c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</row>
    <row r="256" spans="1:30" ht="12.75">
      <c r="A256" s="31" t="s">
        <v>164</v>
      </c>
      <c r="B256" s="32"/>
      <c r="C256" s="26" t="s">
        <v>22</v>
      </c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27"/>
      <c r="O256" s="40">
        <v>6</v>
      </c>
      <c r="P256" s="22">
        <v>3</v>
      </c>
      <c r="Q256" s="24">
        <f>O256+P256</f>
        <v>9</v>
      </c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</row>
    <row r="257" spans="1:30" ht="12.75">
      <c r="A257" s="31" t="s">
        <v>239</v>
      </c>
      <c r="B257" s="32"/>
      <c r="C257" s="26" t="s">
        <v>22</v>
      </c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27"/>
      <c r="O257" s="40"/>
      <c r="P257" s="22"/>
      <c r="Q257" s="24">
        <f>O257+P257</f>
        <v>0</v>
      </c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</row>
    <row r="258" spans="1:30" ht="12.75">
      <c r="A258" s="177" t="s">
        <v>203</v>
      </c>
      <c r="B258" s="23"/>
      <c r="C258" s="111" t="s">
        <v>211</v>
      </c>
      <c r="D258" s="178"/>
      <c r="E258" s="112"/>
      <c r="F258" s="112"/>
      <c r="G258" s="112"/>
      <c r="H258" s="112"/>
      <c r="I258" s="112"/>
      <c r="J258" s="112"/>
      <c r="K258" s="112"/>
      <c r="L258" s="112"/>
      <c r="M258" s="112"/>
      <c r="N258" s="99"/>
      <c r="O258" s="35"/>
      <c r="P258" s="36"/>
      <c r="Q258" s="37">
        <f>O258+P258</f>
        <v>0</v>
      </c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</row>
    <row r="259" spans="1:30" ht="12.75">
      <c r="A259" s="118" t="s">
        <v>216</v>
      </c>
      <c r="B259" s="119"/>
      <c r="C259" s="120" t="s">
        <v>165</v>
      </c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121"/>
      <c r="O259" s="40"/>
      <c r="P259" s="33"/>
      <c r="Q259" s="117" t="s">
        <v>166</v>
      </c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</row>
    <row r="260" spans="1:30" ht="12.75">
      <c r="A260" s="113" t="s">
        <v>167</v>
      </c>
      <c r="B260" s="114"/>
      <c r="C260" s="137" t="s">
        <v>22</v>
      </c>
      <c r="D260" s="138"/>
      <c r="E260" s="114"/>
      <c r="F260" s="114"/>
      <c r="G260" s="114"/>
      <c r="H260" s="114"/>
      <c r="I260" s="114"/>
      <c r="J260" s="114"/>
      <c r="K260" s="114"/>
      <c r="L260" s="114"/>
      <c r="M260" s="114"/>
      <c r="N260" s="116"/>
      <c r="O260" s="40">
        <v>3</v>
      </c>
      <c r="P260" s="36">
        <v>8</v>
      </c>
      <c r="Q260" s="24">
        <f aca="true" t="shared" si="34" ref="Q260:Q271">O260+P260</f>
        <v>11</v>
      </c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</row>
    <row r="261" spans="1:30" ht="12.75">
      <c r="A261" s="31" t="s">
        <v>205</v>
      </c>
      <c r="B261" s="139"/>
      <c r="C261" s="111" t="s">
        <v>212</v>
      </c>
      <c r="E261" s="22"/>
      <c r="F261" s="22"/>
      <c r="G261" s="22"/>
      <c r="H261" s="34"/>
      <c r="I261" s="139"/>
      <c r="J261" s="139"/>
      <c r="K261" s="139"/>
      <c r="L261" s="139"/>
      <c r="M261" s="139"/>
      <c r="N261" s="140"/>
      <c r="O261" s="40"/>
      <c r="P261" s="86">
        <v>1</v>
      </c>
      <c r="Q261" s="24">
        <f>O261+P261</f>
        <v>1</v>
      </c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</row>
    <row r="262" spans="1:30" ht="12.75">
      <c r="A262" s="113" t="s">
        <v>209</v>
      </c>
      <c r="B262" s="114"/>
      <c r="C262" s="115" t="s">
        <v>22</v>
      </c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  <c r="N262" s="116"/>
      <c r="O262" s="35">
        <v>13</v>
      </c>
      <c r="P262" s="36">
        <v>4</v>
      </c>
      <c r="Q262" s="24">
        <f t="shared" si="34"/>
        <v>17</v>
      </c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</row>
    <row r="263" spans="1:30" ht="12.75">
      <c r="A263" s="113" t="s">
        <v>168</v>
      </c>
      <c r="B263" s="114"/>
      <c r="C263" s="115" t="s">
        <v>169</v>
      </c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  <c r="N263" s="116"/>
      <c r="O263" s="40">
        <v>1</v>
      </c>
      <c r="P263" s="22">
        <v>1</v>
      </c>
      <c r="Q263" s="24">
        <f t="shared" si="34"/>
        <v>2</v>
      </c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</row>
    <row r="264" spans="1:30" ht="12.75">
      <c r="A264" s="31" t="s">
        <v>170</v>
      </c>
      <c r="B264" s="32"/>
      <c r="C264" s="26" t="s">
        <v>22</v>
      </c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27"/>
      <c r="O264" s="40">
        <v>9</v>
      </c>
      <c r="P264" s="22">
        <v>1</v>
      </c>
      <c r="Q264" s="24">
        <f>O264+P264</f>
        <v>10</v>
      </c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</row>
    <row r="265" spans="1:30" ht="12.75">
      <c r="A265" s="93" t="s">
        <v>171</v>
      </c>
      <c r="B265" s="23"/>
      <c r="C265" s="98" t="s">
        <v>22</v>
      </c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99"/>
      <c r="O265" s="40">
        <v>25</v>
      </c>
      <c r="P265" s="22">
        <v>42</v>
      </c>
      <c r="Q265" s="24">
        <f t="shared" si="34"/>
        <v>67</v>
      </c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</row>
    <row r="266" spans="1:30" ht="12.75">
      <c r="A266" s="113" t="s">
        <v>210</v>
      </c>
      <c r="B266" s="114"/>
      <c r="C266" s="115" t="s">
        <v>169</v>
      </c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6"/>
      <c r="O266" s="40">
        <v>4</v>
      </c>
      <c r="P266" s="22">
        <v>1</v>
      </c>
      <c r="Q266" s="24">
        <f t="shared" si="34"/>
        <v>5</v>
      </c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</row>
    <row r="267" spans="1:30" ht="12.75">
      <c r="A267" s="113" t="s">
        <v>172</v>
      </c>
      <c r="B267" s="114"/>
      <c r="C267" s="115" t="s">
        <v>22</v>
      </c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6"/>
      <c r="O267" s="40">
        <v>1</v>
      </c>
      <c r="P267" s="29">
        <v>1</v>
      </c>
      <c r="Q267" s="24">
        <f t="shared" si="34"/>
        <v>2</v>
      </c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</row>
    <row r="268" spans="1:30" ht="12.75">
      <c r="A268" s="113" t="s">
        <v>260</v>
      </c>
      <c r="B268" s="114"/>
      <c r="C268" s="115" t="s">
        <v>22</v>
      </c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16"/>
      <c r="O268" s="40"/>
      <c r="P268" s="29">
        <v>1</v>
      </c>
      <c r="Q268" s="24">
        <f>O268+P268</f>
        <v>1</v>
      </c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</row>
    <row r="269" spans="1:30" ht="12.75">
      <c r="A269" s="113" t="s">
        <v>283</v>
      </c>
      <c r="B269" s="114"/>
      <c r="C269" s="115" t="s">
        <v>169</v>
      </c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6"/>
      <c r="O269" s="40">
        <v>3</v>
      </c>
      <c r="P269" s="33">
        <v>2</v>
      </c>
      <c r="Q269" s="24">
        <f t="shared" si="34"/>
        <v>5</v>
      </c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</row>
    <row r="270" spans="1:30" ht="12.75">
      <c r="A270" s="113" t="s">
        <v>255</v>
      </c>
      <c r="B270" s="114"/>
      <c r="C270" s="115" t="s">
        <v>22</v>
      </c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6"/>
      <c r="O270" s="40">
        <v>12</v>
      </c>
      <c r="P270" s="29">
        <v>1</v>
      </c>
      <c r="Q270" s="24">
        <f>O270+P270</f>
        <v>13</v>
      </c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</row>
    <row r="271" spans="1:30" ht="12.75">
      <c r="A271" s="113" t="s">
        <v>173</v>
      </c>
      <c r="B271" s="114"/>
      <c r="C271" s="115" t="s">
        <v>22</v>
      </c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6"/>
      <c r="O271" s="40"/>
      <c r="P271" s="29"/>
      <c r="Q271" s="24">
        <f t="shared" si="34"/>
        <v>0</v>
      </c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</row>
    <row r="272" spans="1:30" ht="12.75">
      <c r="A272" s="113" t="s">
        <v>174</v>
      </c>
      <c r="B272" s="114"/>
      <c r="C272" s="115" t="s">
        <v>22</v>
      </c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  <c r="N272" s="116"/>
      <c r="O272" s="40">
        <v>2</v>
      </c>
      <c r="P272" s="29">
        <v>1</v>
      </c>
      <c r="Q272" s="24">
        <f>O272+P272</f>
        <v>3</v>
      </c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</row>
    <row r="273" spans="1:30" ht="13.5" thickBot="1">
      <c r="A273" s="118" t="s">
        <v>175</v>
      </c>
      <c r="B273" s="119"/>
      <c r="C273" s="120" t="s">
        <v>165</v>
      </c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21"/>
      <c r="O273" s="25"/>
      <c r="P273" s="33"/>
      <c r="Q273" s="117" t="s">
        <v>166</v>
      </c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</row>
    <row r="274" spans="1:30" ht="12.75">
      <c r="A274" s="110" t="s">
        <v>48</v>
      </c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20"/>
      <c r="O274" s="78">
        <f>SUM(O254:O273)</f>
        <v>326</v>
      </c>
      <c r="P274" s="16">
        <f>SUM(P254:P273)</f>
        <v>253</v>
      </c>
      <c r="Q274" s="17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</row>
    <row r="275" spans="1:30" ht="13.5" thickBot="1">
      <c r="A275" s="7" t="s">
        <v>176</v>
      </c>
      <c r="B275" s="92"/>
      <c r="C275" s="92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109"/>
      <c r="O275" s="106"/>
      <c r="P275" s="123">
        <f>O274+P274</f>
        <v>579</v>
      </c>
      <c r="Q275" s="107">
        <f>SUM(Q254:Q273)</f>
        <v>579</v>
      </c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</row>
    <row r="276" spans="1:30" ht="12.75">
      <c r="A276" s="4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</row>
    <row r="277" spans="18:30" ht="12.75"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</row>
    <row r="278" spans="18:30" ht="12.75"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</row>
    <row r="279" spans="1:30" ht="13.5" thickBot="1">
      <c r="A279" s="4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</row>
    <row r="280" spans="1:30" ht="12.75">
      <c r="A280" s="6" t="s">
        <v>6</v>
      </c>
      <c r="B280" s="187" t="s">
        <v>178</v>
      </c>
      <c r="C280" s="187"/>
      <c r="D280" s="187" t="s">
        <v>179</v>
      </c>
      <c r="E280" s="187"/>
      <c r="F280" s="187" t="s">
        <v>180</v>
      </c>
      <c r="G280" s="187"/>
      <c r="H280" s="187" t="s">
        <v>181</v>
      </c>
      <c r="I280" s="187"/>
      <c r="J280" s="187" t="s">
        <v>11</v>
      </c>
      <c r="K280" s="187"/>
      <c r="L280" s="108"/>
      <c r="M280" s="125" t="s">
        <v>182</v>
      </c>
      <c r="N280" s="95"/>
      <c r="O280" s="135" t="s">
        <v>13</v>
      </c>
      <c r="P280" s="125"/>
      <c r="Q280" s="13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</row>
    <row r="281" spans="1:30" ht="13.5" thickBot="1">
      <c r="A281" s="7" t="s">
        <v>183</v>
      </c>
      <c r="B281" s="8" t="s">
        <v>14</v>
      </c>
      <c r="C281" s="8" t="s">
        <v>15</v>
      </c>
      <c r="D281" s="8" t="s">
        <v>14</v>
      </c>
      <c r="E281" s="8" t="s">
        <v>15</v>
      </c>
      <c r="F281" s="8" t="s">
        <v>14</v>
      </c>
      <c r="G281" s="8" t="s">
        <v>15</v>
      </c>
      <c r="H281" s="8" t="s">
        <v>14</v>
      </c>
      <c r="I281" s="8" t="s">
        <v>15</v>
      </c>
      <c r="J281" s="8" t="s">
        <v>14</v>
      </c>
      <c r="K281" s="8" t="s">
        <v>15</v>
      </c>
      <c r="L281" s="8" t="s">
        <v>14</v>
      </c>
      <c r="M281" s="8" t="s">
        <v>15</v>
      </c>
      <c r="N281" s="10" t="s">
        <v>16</v>
      </c>
      <c r="O281" s="11" t="s">
        <v>14</v>
      </c>
      <c r="P281" s="8" t="s">
        <v>15</v>
      </c>
      <c r="Q281" s="10" t="s">
        <v>16</v>
      </c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</row>
    <row r="282" spans="1:30" ht="12.75">
      <c r="A282" s="12" t="s">
        <v>254</v>
      </c>
      <c r="B282" s="13"/>
      <c r="C282" s="14"/>
      <c r="D282" s="14"/>
      <c r="E282" s="14"/>
      <c r="F282" s="14"/>
      <c r="G282" s="14"/>
      <c r="H282" s="14"/>
      <c r="I282" s="15"/>
      <c r="J282" s="16"/>
      <c r="K282" s="16"/>
      <c r="L282" s="16">
        <f>J282</f>
        <v>0</v>
      </c>
      <c r="M282" s="16">
        <f>K282</f>
        <v>0</v>
      </c>
      <c r="N282" s="13">
        <f>L282+M282</f>
        <v>0</v>
      </c>
      <c r="O282" s="18"/>
      <c r="P282" s="19" t="s">
        <v>17</v>
      </c>
      <c r="Q282" s="20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</row>
    <row r="283" spans="1:30" ht="12.75">
      <c r="A283" s="183" t="s">
        <v>184</v>
      </c>
      <c r="B283" s="22">
        <v>41</v>
      </c>
      <c r="C283" s="22">
        <v>85</v>
      </c>
      <c r="D283" s="22">
        <v>33</v>
      </c>
      <c r="E283" s="22">
        <v>87</v>
      </c>
      <c r="F283" s="22">
        <v>34</v>
      </c>
      <c r="G283" s="22">
        <v>111</v>
      </c>
      <c r="H283" s="22">
        <v>29</v>
      </c>
      <c r="I283" s="22">
        <v>92</v>
      </c>
      <c r="J283" s="22"/>
      <c r="K283" s="22"/>
      <c r="L283" s="29">
        <f>B283+D283+F283+H283</f>
        <v>137</v>
      </c>
      <c r="M283" s="29">
        <f>C283+E283+G283+I283</f>
        <v>375</v>
      </c>
      <c r="N283" s="44">
        <f>L283+M283</f>
        <v>512</v>
      </c>
      <c r="O283" s="25"/>
      <c r="P283" s="26" t="s">
        <v>17</v>
      </c>
      <c r="Q283" s="27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</row>
    <row r="284" spans="1:30" ht="12.75">
      <c r="A284" s="183" t="s">
        <v>256</v>
      </c>
      <c r="B284" s="22">
        <v>13</v>
      </c>
      <c r="C284" s="22">
        <v>36</v>
      </c>
      <c r="D284" s="22"/>
      <c r="E284" s="22"/>
      <c r="F284" s="22"/>
      <c r="G284" s="22"/>
      <c r="H284" s="22"/>
      <c r="I284" s="22"/>
      <c r="J284" s="22"/>
      <c r="K284" s="22"/>
      <c r="L284" s="29">
        <f>B284+D284+F284+H284</f>
        <v>13</v>
      </c>
      <c r="M284" s="29">
        <f>C284+E284+G284+I284</f>
        <v>36</v>
      </c>
      <c r="N284" s="44">
        <f>L284+M284</f>
        <v>49</v>
      </c>
      <c r="O284" s="25"/>
      <c r="P284" s="26" t="s">
        <v>17</v>
      </c>
      <c r="Q284" s="27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</row>
    <row r="285" spans="1:30" ht="12.75">
      <c r="A285" s="31" t="s">
        <v>185</v>
      </c>
      <c r="B285" s="32"/>
      <c r="C285" s="32"/>
      <c r="D285" s="26" t="s">
        <v>22</v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5">
        <v>27</v>
      </c>
      <c r="P285" s="126">
        <v>7</v>
      </c>
      <c r="Q285" s="37">
        <f>O285+P285</f>
        <v>34</v>
      </c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</row>
    <row r="286" spans="1:30" ht="12.75">
      <c r="A286" s="31" t="s">
        <v>186</v>
      </c>
      <c r="B286" s="32"/>
      <c r="C286" s="32"/>
      <c r="D286" s="26" t="s">
        <v>22</v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40">
        <v>1</v>
      </c>
      <c r="P286" s="22">
        <v>1</v>
      </c>
      <c r="Q286" s="24">
        <f>O286+P286</f>
        <v>2</v>
      </c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</row>
    <row r="287" spans="1:30" ht="12.75">
      <c r="A287" s="31" t="s">
        <v>187</v>
      </c>
      <c r="B287" s="32"/>
      <c r="C287" s="32"/>
      <c r="D287" s="26" t="s">
        <v>22</v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40">
        <v>10</v>
      </c>
      <c r="P287" s="22">
        <v>5</v>
      </c>
      <c r="Q287" s="24">
        <f>O287+P287</f>
        <v>15</v>
      </c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</row>
    <row r="288" spans="1:30" ht="12.75">
      <c r="A288" s="31" t="s">
        <v>188</v>
      </c>
      <c r="B288" s="32"/>
      <c r="C288" s="32"/>
      <c r="D288" s="26" t="s">
        <v>22</v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40">
        <v>22</v>
      </c>
      <c r="P288" s="22">
        <v>18</v>
      </c>
      <c r="Q288" s="24">
        <f>O288+P288</f>
        <v>40</v>
      </c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</row>
    <row r="289" spans="1:30" ht="13.5" thickBot="1">
      <c r="A289" s="54" t="s">
        <v>189</v>
      </c>
      <c r="B289" s="55"/>
      <c r="C289" s="55"/>
      <c r="D289" s="56" t="s">
        <v>22</v>
      </c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60">
        <v>5</v>
      </c>
      <c r="P289" s="61">
        <v>7</v>
      </c>
      <c r="Q289" s="62">
        <f>O289+P289</f>
        <v>12</v>
      </c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</row>
    <row r="290" spans="1:30" ht="12.75">
      <c r="A290" s="110" t="s">
        <v>48</v>
      </c>
      <c r="B290" s="16">
        <f aca="true" t="shared" si="35" ref="B290:M290">SUM(B282:B289)</f>
        <v>54</v>
      </c>
      <c r="C290" s="16">
        <f t="shared" si="35"/>
        <v>121</v>
      </c>
      <c r="D290" s="16">
        <f t="shared" si="35"/>
        <v>33</v>
      </c>
      <c r="E290" s="16">
        <f t="shared" si="35"/>
        <v>87</v>
      </c>
      <c r="F290" s="16">
        <f t="shared" si="35"/>
        <v>34</v>
      </c>
      <c r="G290" s="16">
        <f t="shared" si="35"/>
        <v>111</v>
      </c>
      <c r="H290" s="16">
        <f t="shared" si="35"/>
        <v>29</v>
      </c>
      <c r="I290" s="16">
        <f t="shared" si="35"/>
        <v>92</v>
      </c>
      <c r="J290" s="16">
        <f t="shared" si="35"/>
        <v>0</v>
      </c>
      <c r="K290" s="16">
        <f t="shared" si="35"/>
        <v>0</v>
      </c>
      <c r="L290" s="16">
        <f t="shared" si="35"/>
        <v>150</v>
      </c>
      <c r="M290" s="16">
        <f t="shared" si="35"/>
        <v>411</v>
      </c>
      <c r="N290" s="17"/>
      <c r="O290" s="78">
        <f>SUM(O282:O289)</f>
        <v>65</v>
      </c>
      <c r="P290" s="16">
        <f>SUM(P282:P289)</f>
        <v>38</v>
      </c>
      <c r="Q290" s="17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</row>
    <row r="291" spans="1:30" ht="13.5" thickBot="1">
      <c r="A291" s="7" t="s">
        <v>190</v>
      </c>
      <c r="B291" s="79"/>
      <c r="C291" s="67">
        <f>B290+C290</f>
        <v>175</v>
      </c>
      <c r="D291" s="79"/>
      <c r="E291" s="67">
        <f>D290+E290</f>
        <v>120</v>
      </c>
      <c r="F291" s="79"/>
      <c r="G291" s="67">
        <f>F290+G290</f>
        <v>145</v>
      </c>
      <c r="H291" s="79"/>
      <c r="I291" s="67">
        <f>H290+I290</f>
        <v>121</v>
      </c>
      <c r="J291" s="79"/>
      <c r="K291" s="67">
        <f>J290+K290</f>
        <v>0</v>
      </c>
      <c r="L291" s="79"/>
      <c r="M291" s="67">
        <f>L290+M290</f>
        <v>561</v>
      </c>
      <c r="N291" s="70">
        <f>SUM(N282:N284)</f>
        <v>561</v>
      </c>
      <c r="O291" s="106"/>
      <c r="P291" s="8">
        <f>P290+O290</f>
        <v>103</v>
      </c>
      <c r="Q291" s="107">
        <f>SUM(Q282:Q289)</f>
        <v>103</v>
      </c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</row>
    <row r="292" spans="1:30" ht="12.75">
      <c r="A292" s="4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</row>
    <row r="293" spans="1:30" ht="12.75">
      <c r="A293" s="1" t="s">
        <v>49</v>
      </c>
      <c r="B293" s="3"/>
      <c r="C293" s="3"/>
      <c r="D293" s="3"/>
      <c r="E293" s="3"/>
      <c r="F293" s="124"/>
      <c r="G293" s="124"/>
      <c r="H293" s="71"/>
      <c r="I293" s="71" t="s">
        <v>289</v>
      </c>
      <c r="J293" s="3"/>
      <c r="K293" s="3"/>
      <c r="L293" s="3"/>
      <c r="M293" s="3"/>
      <c r="N293" s="3"/>
      <c r="O293" s="3"/>
      <c r="P293" s="3"/>
      <c r="Q293" s="3" t="s">
        <v>240</v>
      </c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</row>
    <row r="294" spans="1:30" ht="12.75">
      <c r="A294" s="1" t="s">
        <v>5</v>
      </c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184" t="s">
        <v>290</v>
      </c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</row>
    <row r="295" spans="1:30" ht="12.75">
      <c r="A295" s="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</row>
    <row r="296" spans="1:30" ht="12.75">
      <c r="A296" s="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</row>
    <row r="297" spans="1:30" ht="16.5" thickBot="1">
      <c r="A297" s="127" t="s">
        <v>191</v>
      </c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</row>
    <row r="298" spans="1:30" ht="12.75">
      <c r="A298" s="128"/>
      <c r="B298" s="187" t="s">
        <v>7</v>
      </c>
      <c r="C298" s="187"/>
      <c r="D298" s="187" t="s">
        <v>8</v>
      </c>
      <c r="E298" s="187"/>
      <c r="F298" s="187" t="s">
        <v>9</v>
      </c>
      <c r="G298" s="187"/>
      <c r="H298" s="187" t="s">
        <v>10</v>
      </c>
      <c r="I298" s="187"/>
      <c r="J298" s="187" t="s">
        <v>11</v>
      </c>
      <c r="K298" s="188"/>
      <c r="L298" s="189" t="s">
        <v>12</v>
      </c>
      <c r="M298" s="188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</row>
    <row r="299" spans="1:30" ht="13.5" thickBot="1">
      <c r="A299" s="7"/>
      <c r="B299" s="8" t="s">
        <v>14</v>
      </c>
      <c r="C299" s="8" t="s">
        <v>15</v>
      </c>
      <c r="D299" s="8" t="s">
        <v>14</v>
      </c>
      <c r="E299" s="8" t="s">
        <v>15</v>
      </c>
      <c r="F299" s="8" t="s">
        <v>14</v>
      </c>
      <c r="G299" s="8" t="s">
        <v>15</v>
      </c>
      <c r="H299" s="8" t="s">
        <v>14</v>
      </c>
      <c r="I299" s="8" t="s">
        <v>15</v>
      </c>
      <c r="J299" s="8" t="s">
        <v>14</v>
      </c>
      <c r="K299" s="8" t="s">
        <v>15</v>
      </c>
      <c r="L299" s="11" t="s">
        <v>14</v>
      </c>
      <c r="M299" s="10" t="s">
        <v>15</v>
      </c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</row>
    <row r="300" spans="1:30" ht="12.75">
      <c r="A300" s="12" t="s">
        <v>192</v>
      </c>
      <c r="B300" s="16">
        <f aca="true" t="shared" si="36" ref="B300:M300">+B59+B80+B106+B137+B169+B245</f>
        <v>2006</v>
      </c>
      <c r="C300" s="16">
        <f t="shared" si="36"/>
        <v>1543</v>
      </c>
      <c r="D300" s="16">
        <f t="shared" si="36"/>
        <v>2615</v>
      </c>
      <c r="E300" s="16">
        <f t="shared" si="36"/>
        <v>2001</v>
      </c>
      <c r="F300" s="16">
        <f t="shared" si="36"/>
        <v>2839</v>
      </c>
      <c r="G300" s="16">
        <f t="shared" si="36"/>
        <v>2219</v>
      </c>
      <c r="H300" s="16">
        <f t="shared" si="36"/>
        <v>4061</v>
      </c>
      <c r="I300" s="16">
        <f t="shared" si="36"/>
        <v>3207</v>
      </c>
      <c r="J300" s="16">
        <f t="shared" si="36"/>
        <v>291</v>
      </c>
      <c r="K300" s="13">
        <f t="shared" si="36"/>
        <v>251</v>
      </c>
      <c r="L300" s="78">
        <f t="shared" si="36"/>
        <v>11812</v>
      </c>
      <c r="M300" s="17">
        <f t="shared" si="36"/>
        <v>9221</v>
      </c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</row>
    <row r="301" spans="1:30" ht="13.5" thickBot="1">
      <c r="A301" s="7" t="s">
        <v>193</v>
      </c>
      <c r="B301" s="79"/>
      <c r="C301" s="67">
        <f>B300+C300</f>
        <v>3549</v>
      </c>
      <c r="D301" s="79"/>
      <c r="E301" s="67">
        <f>D300+E300</f>
        <v>4616</v>
      </c>
      <c r="F301" s="79"/>
      <c r="G301" s="67">
        <f>F300+G300</f>
        <v>5058</v>
      </c>
      <c r="H301" s="79"/>
      <c r="I301" s="67">
        <f>H300+I300</f>
        <v>7268</v>
      </c>
      <c r="J301" s="79"/>
      <c r="K301" s="56">
        <f>J300+K300</f>
        <v>542</v>
      </c>
      <c r="L301" s="80"/>
      <c r="M301" s="122">
        <f>L300+M300</f>
        <v>21033</v>
      </c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</row>
    <row r="302" spans="1:30" ht="12.75">
      <c r="A302" s="4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4"/>
      <c r="O302" s="4"/>
      <c r="P302" s="4"/>
      <c r="Q302" s="3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</row>
    <row r="303" spans="1:30" ht="12.75">
      <c r="A303" s="4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4"/>
      <c r="O303" s="4"/>
      <c r="P303" s="4"/>
      <c r="Q303" s="3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</row>
    <row r="304" spans="1:30" ht="16.5" thickBot="1">
      <c r="A304" s="127" t="s">
        <v>194</v>
      </c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</row>
    <row r="305" spans="1:30" ht="12.75">
      <c r="A305" s="6"/>
      <c r="B305" s="187" t="s">
        <v>178</v>
      </c>
      <c r="C305" s="187"/>
      <c r="D305" s="187" t="s">
        <v>179</v>
      </c>
      <c r="E305" s="187"/>
      <c r="F305" s="187" t="s">
        <v>180</v>
      </c>
      <c r="G305" s="187"/>
      <c r="H305" s="187" t="s">
        <v>181</v>
      </c>
      <c r="I305" s="187"/>
      <c r="J305" s="187" t="s">
        <v>11</v>
      </c>
      <c r="K305" s="188"/>
      <c r="L305" s="189" t="s">
        <v>182</v>
      </c>
      <c r="M305" s="188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</row>
    <row r="306" spans="1:30" ht="13.5" thickBot="1">
      <c r="A306" s="7"/>
      <c r="B306" s="8" t="s">
        <v>14</v>
      </c>
      <c r="C306" s="8" t="s">
        <v>15</v>
      </c>
      <c r="D306" s="8" t="s">
        <v>14</v>
      </c>
      <c r="E306" s="8" t="s">
        <v>15</v>
      </c>
      <c r="F306" s="8" t="s">
        <v>14</v>
      </c>
      <c r="G306" s="8" t="s">
        <v>15</v>
      </c>
      <c r="H306" s="8" t="s">
        <v>14</v>
      </c>
      <c r="I306" s="8" t="s">
        <v>15</v>
      </c>
      <c r="J306" s="8" t="s">
        <v>14</v>
      </c>
      <c r="K306" s="8" t="s">
        <v>15</v>
      </c>
      <c r="L306" s="11" t="s">
        <v>14</v>
      </c>
      <c r="M306" s="10" t="s">
        <v>15</v>
      </c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</row>
    <row r="307" spans="1:30" ht="12.75">
      <c r="A307" s="12" t="s">
        <v>192</v>
      </c>
      <c r="B307" s="16">
        <f>+B290</f>
        <v>54</v>
      </c>
      <c r="C307" s="16">
        <f aca="true" t="shared" si="37" ref="C307:K307">+C290</f>
        <v>121</v>
      </c>
      <c r="D307" s="16">
        <f t="shared" si="37"/>
        <v>33</v>
      </c>
      <c r="E307" s="16">
        <f t="shared" si="37"/>
        <v>87</v>
      </c>
      <c r="F307" s="16">
        <f t="shared" si="37"/>
        <v>34</v>
      </c>
      <c r="G307" s="16">
        <f t="shared" si="37"/>
        <v>111</v>
      </c>
      <c r="H307" s="16">
        <f t="shared" si="37"/>
        <v>29</v>
      </c>
      <c r="I307" s="16">
        <f t="shared" si="37"/>
        <v>92</v>
      </c>
      <c r="J307" s="16">
        <f t="shared" si="37"/>
        <v>0</v>
      </c>
      <c r="K307" s="13">
        <f t="shared" si="37"/>
        <v>0</v>
      </c>
      <c r="L307" s="78">
        <f>+B307+D307+F307+H307+J307</f>
        <v>150</v>
      </c>
      <c r="M307" s="17">
        <f>+C307+E307+G307+I307+K307</f>
        <v>411</v>
      </c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</row>
    <row r="308" spans="1:30" ht="13.5" thickBot="1">
      <c r="A308" s="7" t="s">
        <v>193</v>
      </c>
      <c r="B308" s="79"/>
      <c r="C308" s="67">
        <f>B307+C307</f>
        <v>175</v>
      </c>
      <c r="D308" s="79"/>
      <c r="E308" s="67">
        <f>D307+E307</f>
        <v>120</v>
      </c>
      <c r="F308" s="79"/>
      <c r="G308" s="67">
        <f>F307+G307</f>
        <v>145</v>
      </c>
      <c r="H308" s="79"/>
      <c r="I308" s="67">
        <f>H307+I307</f>
        <v>121</v>
      </c>
      <c r="J308" s="79"/>
      <c r="K308" s="56">
        <f>J307+K307</f>
        <v>0</v>
      </c>
      <c r="L308" s="80"/>
      <c r="M308" s="122">
        <f>L307+M307</f>
        <v>561</v>
      </c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</row>
    <row r="309" spans="1:30" ht="12.75">
      <c r="A309" s="4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</row>
    <row r="310" spans="1:30" ht="12.75">
      <c r="A310" s="4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</row>
    <row r="311" spans="1:30" ht="16.5" thickBot="1">
      <c r="A311" s="127" t="s">
        <v>195</v>
      </c>
      <c r="B311" s="9"/>
      <c r="C311" s="9"/>
      <c r="D311" s="4"/>
      <c r="E311" s="9"/>
      <c r="F311" s="4"/>
      <c r="G311" s="4"/>
      <c r="H311" s="4"/>
      <c r="I311" s="4"/>
      <c r="J311" s="129" t="s">
        <v>196</v>
      </c>
      <c r="K311" s="4"/>
      <c r="L311" s="4"/>
      <c r="M311" s="9"/>
      <c r="N311" s="9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</row>
    <row r="312" spans="1:30" ht="15.75">
      <c r="A312" s="6"/>
      <c r="B312" s="189" t="s">
        <v>13</v>
      </c>
      <c r="C312" s="188"/>
      <c r="D312" s="4"/>
      <c r="E312" s="9"/>
      <c r="F312" s="4"/>
      <c r="G312" s="4"/>
      <c r="H312" s="4"/>
      <c r="I312" s="9"/>
      <c r="J312" s="9"/>
      <c r="K312" s="9"/>
      <c r="L312" s="9"/>
      <c r="M312" s="9"/>
      <c r="N312" s="9"/>
      <c r="O312" s="130"/>
      <c r="P312" s="130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</row>
    <row r="313" spans="1:30" ht="16.5" thickBot="1">
      <c r="A313" s="7"/>
      <c r="B313" s="11" t="s">
        <v>14</v>
      </c>
      <c r="C313" s="10" t="s">
        <v>15</v>
      </c>
      <c r="D313" s="4"/>
      <c r="E313" s="9"/>
      <c r="F313" s="4"/>
      <c r="G313" s="4"/>
      <c r="H313" s="4"/>
      <c r="I313" s="9"/>
      <c r="J313" s="9"/>
      <c r="K313" s="9"/>
      <c r="L313" s="9"/>
      <c r="M313" s="9"/>
      <c r="N313" s="9"/>
      <c r="O313" s="131"/>
      <c r="P313" s="131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</row>
    <row r="314" spans="1:30" ht="15.75">
      <c r="A314" s="110" t="s">
        <v>192</v>
      </c>
      <c r="B314" s="78">
        <f>+O59+O80+O106+O137+O169+O245+O274+O290</f>
        <v>2782</v>
      </c>
      <c r="C314" s="17">
        <f>+P59+P80+P106+P137+P169+P245+P274+P290</f>
        <v>1907</v>
      </c>
      <c r="D314" s="4"/>
      <c r="E314" s="9"/>
      <c r="F314" s="9"/>
      <c r="G314" s="9"/>
      <c r="H314" s="129" t="s">
        <v>197</v>
      </c>
      <c r="I314" s="129"/>
      <c r="J314" s="129" t="s">
        <v>198</v>
      </c>
      <c r="K314" s="129"/>
      <c r="L314" s="129" t="s">
        <v>199</v>
      </c>
      <c r="M314" s="129"/>
      <c r="N314" s="129"/>
      <c r="O314" s="129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</row>
    <row r="315" spans="1:30" ht="13.5" thickBot="1">
      <c r="A315" s="7" t="s">
        <v>200</v>
      </c>
      <c r="B315" s="80"/>
      <c r="C315" s="122">
        <f>B314+C314</f>
        <v>4689</v>
      </c>
      <c r="D315" s="4"/>
      <c r="E315" s="9"/>
      <c r="F315" s="9"/>
      <c r="G315" s="9"/>
      <c r="H315" s="132">
        <f>+L300+L307+B314</f>
        <v>14744</v>
      </c>
      <c r="I315" s="133"/>
      <c r="J315" s="132">
        <f>+M300+M307+C314</f>
        <v>11539</v>
      </c>
      <c r="K315" s="133"/>
      <c r="L315" s="132">
        <f>H315+J315</f>
        <v>26283</v>
      </c>
      <c r="M315" s="133"/>
      <c r="N315" s="133"/>
      <c r="O315" s="133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</row>
    <row r="316" spans="1:30" ht="12.75">
      <c r="A316" s="4"/>
      <c r="B316" s="3"/>
      <c r="C316" s="3"/>
      <c r="D316" s="9"/>
      <c r="E316" s="9"/>
      <c r="F316" s="9"/>
      <c r="G316" s="9"/>
      <c r="H316" s="4"/>
      <c r="I316" s="4"/>
      <c r="J316" s="4"/>
      <c r="K316" s="4"/>
      <c r="L316" s="4"/>
      <c r="M316" s="9"/>
      <c r="N316" s="9"/>
      <c r="O316" s="9"/>
      <c r="P316" s="9"/>
      <c r="Q316" s="9"/>
      <c r="R316" s="9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</row>
    <row r="317" spans="1:30" ht="12.75">
      <c r="A317" s="4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</row>
    <row r="318" spans="1:30" ht="12.75">
      <c r="A318" s="4"/>
      <c r="B318" s="3"/>
      <c r="C318" s="3"/>
      <c r="D318" s="4"/>
      <c r="E318" s="4"/>
      <c r="F318" s="4"/>
      <c r="G318" s="4"/>
      <c r="H318" s="4"/>
      <c r="I318" s="4"/>
      <c r="J318" s="4"/>
      <c r="K318" s="4"/>
      <c r="L318" s="4"/>
      <c r="M318" s="3"/>
      <c r="N318" s="3"/>
      <c r="O318" s="3"/>
      <c r="P318" s="3"/>
      <c r="Q318" s="3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</row>
    <row r="319" spans="1:30" ht="12.75">
      <c r="A319" s="4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</row>
    <row r="320" spans="1:30" ht="12.75" customHeight="1">
      <c r="A320" s="190"/>
      <c r="B320" s="190"/>
      <c r="C320" s="190"/>
      <c r="D320" s="190"/>
      <c r="E320" s="190"/>
      <c r="F320" s="190"/>
      <c r="G320" s="190"/>
      <c r="H320" s="190"/>
      <c r="I320" s="190"/>
      <c r="J320" s="190"/>
      <c r="K320" s="190"/>
      <c r="L320" s="190"/>
      <c r="M320" s="190"/>
      <c r="N320" s="190"/>
      <c r="O320" s="190"/>
      <c r="P320" s="190"/>
      <c r="Q320" s="190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</row>
    <row r="321" spans="1:30" ht="12.75">
      <c r="A321" s="190"/>
      <c r="B321" s="190"/>
      <c r="C321" s="190"/>
      <c r="D321" s="190"/>
      <c r="E321" s="190"/>
      <c r="F321" s="190"/>
      <c r="G321" s="190"/>
      <c r="H321" s="190"/>
      <c r="I321" s="190"/>
      <c r="J321" s="190"/>
      <c r="K321" s="190"/>
      <c r="L321" s="190"/>
      <c r="M321" s="190"/>
      <c r="N321" s="190"/>
      <c r="O321" s="190"/>
      <c r="P321" s="190"/>
      <c r="Q321" s="190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</row>
    <row r="322" spans="1:30" ht="12.75">
      <c r="A322" s="4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</row>
    <row r="323" spans="1:30" ht="12.75">
      <c r="A323" s="4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</row>
    <row r="324" spans="1:30" ht="12.75">
      <c r="A324" s="4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</row>
    <row r="325" spans="1:30" ht="12.75">
      <c r="A325" s="4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</row>
    <row r="326" spans="1:30" ht="12.75">
      <c r="A326" s="4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</row>
    <row r="327" spans="1:30" ht="12.75">
      <c r="A327" s="4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</row>
    <row r="328" spans="1:30" ht="12.75">
      <c r="A328" s="4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</row>
    <row r="329" spans="1:30" ht="12.75">
      <c r="A329" s="4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</row>
    <row r="330" spans="1:30" ht="12.75">
      <c r="A330" s="4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</row>
    <row r="331" spans="1:30" ht="12.75">
      <c r="A331" s="4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</row>
    <row r="332" spans="1:30" ht="12.75">
      <c r="A332" s="4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</row>
    <row r="333" spans="1:30" ht="12.75">
      <c r="A333" s="4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</row>
    <row r="334" spans="1:30" ht="12.75">
      <c r="A334" s="4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</row>
    <row r="335" spans="1:30" ht="12.75">
      <c r="A335" s="4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</row>
    <row r="336" spans="1:30" ht="12.75">
      <c r="A336" s="4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</row>
    <row r="337" spans="1:30" ht="12.75">
      <c r="A337" s="4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</row>
    <row r="338" spans="1:30" ht="12.75">
      <c r="A338" s="4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</row>
    <row r="339" spans="1:30" ht="12.75">
      <c r="A339" s="4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</row>
    <row r="340" spans="1:30" ht="12.75">
      <c r="A340" s="4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</row>
    <row r="341" spans="1:30" ht="12.75">
      <c r="A341" s="4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</row>
    <row r="342" spans="1:30" ht="12.75">
      <c r="A342" s="4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</row>
    <row r="343" spans="1:30" ht="12.75">
      <c r="A343" s="4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</row>
    <row r="344" spans="1:30" ht="12.75">
      <c r="A344" s="4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</row>
    <row r="345" spans="1:30" ht="12.75">
      <c r="A345" s="4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</row>
    <row r="346" spans="1:30" ht="12.75">
      <c r="A346" s="4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</row>
    <row r="347" spans="1:30" ht="12.75">
      <c r="A347" s="4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</row>
    <row r="348" spans="1:30" ht="12.75">
      <c r="A348" s="4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</row>
    <row r="349" spans="1:30" ht="12.75">
      <c r="A349" s="4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</row>
    <row r="350" spans="1:30" ht="12.75">
      <c r="A350" s="4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</row>
    <row r="351" spans="1:30" ht="12.75">
      <c r="A351" s="4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</row>
    <row r="352" spans="1:30" ht="12.75">
      <c r="A352" s="4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</row>
    <row r="353" spans="1:30" ht="12.75">
      <c r="A353" s="4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</row>
    <row r="354" spans="1:30" ht="12.75">
      <c r="A354" s="4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</row>
    <row r="355" spans="1:30" ht="12.75">
      <c r="A355" s="4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</row>
    <row r="356" spans="1:30" ht="12.75">
      <c r="A356" s="4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</row>
    <row r="357" spans="1:30" ht="12.75">
      <c r="A357" s="4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</row>
    <row r="358" spans="1:30" ht="12.75">
      <c r="A358" s="4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</row>
    <row r="359" spans="1:30" ht="12.75">
      <c r="A359" s="4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</row>
    <row r="360" spans="1:30" ht="12.75">
      <c r="A360" s="4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</row>
    <row r="361" spans="1:30" ht="12.75">
      <c r="A361" s="4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</row>
    <row r="362" spans="1:30" ht="12.75">
      <c r="A362" s="4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</row>
    <row r="363" spans="1:30" ht="12.75">
      <c r="A363" s="4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</row>
    <row r="364" spans="1:30" ht="12.75">
      <c r="A364" s="4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</row>
    <row r="365" spans="1:30" ht="12.75">
      <c r="A365" s="4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</row>
    <row r="366" spans="1:30" ht="12.75">
      <c r="A366" s="4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</row>
    <row r="367" spans="1:30" ht="12.75">
      <c r="A367" s="4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</row>
    <row r="368" spans="1:30" ht="12.75">
      <c r="A368" s="4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</row>
    <row r="369" spans="1:30" ht="12.75">
      <c r="A369" s="4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</row>
    <row r="370" spans="1:30" ht="12.75">
      <c r="A370" s="4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</row>
    <row r="371" spans="1:30" ht="12.75">
      <c r="A371" s="4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</row>
    <row r="372" spans="1:30" ht="12.75">
      <c r="A372" s="4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</row>
    <row r="373" spans="1:30" ht="12.75">
      <c r="A373" s="4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</row>
    <row r="374" spans="1:30" ht="12.75">
      <c r="A374" s="4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</row>
    <row r="375" spans="1:30" ht="12.75">
      <c r="A375" s="4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</row>
    <row r="376" spans="1:30" ht="12.75">
      <c r="A376" s="4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</row>
    <row r="377" spans="1:30" ht="12.75">
      <c r="A377" s="4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</row>
    <row r="378" spans="1:30" ht="12.75">
      <c r="A378" s="4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</row>
    <row r="379" spans="1:30" ht="12.75">
      <c r="A379" s="4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</row>
    <row r="380" spans="1:30" ht="12.75">
      <c r="A380" s="4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</row>
    <row r="381" spans="1:30" ht="12.75">
      <c r="A381" s="4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</row>
    <row r="382" spans="1:30" ht="12.75">
      <c r="A382" s="4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</row>
    <row r="383" spans="1:30" ht="12.75">
      <c r="A383" s="4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</row>
    <row r="384" spans="1:30" ht="12.75">
      <c r="A384" s="4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</row>
    <row r="385" spans="1:30" ht="12.75">
      <c r="A385" s="4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</row>
    <row r="386" spans="1:30" ht="12.75">
      <c r="A386" s="4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</row>
    <row r="387" spans="1:30" ht="12.75">
      <c r="A387" s="4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</row>
    <row r="388" spans="1:30" ht="12.75">
      <c r="A388" s="4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</row>
    <row r="389" spans="1:30" ht="12.75">
      <c r="A389" s="4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</row>
    <row r="390" spans="1:30" ht="12.75">
      <c r="A390" s="4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</row>
    <row r="391" spans="1:30" ht="12.75">
      <c r="A391" s="4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</row>
    <row r="392" spans="1:30" ht="12.75">
      <c r="A392" s="4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</row>
    <row r="393" spans="1:30" ht="12.75">
      <c r="A393" s="4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</row>
    <row r="394" spans="1:30" ht="12.75">
      <c r="A394" s="4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</row>
    <row r="395" spans="1:30" ht="12.75">
      <c r="A395" s="4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</row>
    <row r="396" spans="1:30" ht="12.75">
      <c r="A396" s="4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</row>
    <row r="397" spans="1:30" ht="12.75">
      <c r="A397" s="4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</row>
    <row r="398" spans="1:30" ht="12.75">
      <c r="A398" s="4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</row>
    <row r="399" spans="1:30" ht="12.75">
      <c r="A399" s="4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</row>
    <row r="400" spans="1:30" ht="12.75">
      <c r="A400" s="4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</row>
    <row r="401" spans="1:30" ht="12.75">
      <c r="A401" s="4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</row>
    <row r="402" spans="1:30" ht="12.75">
      <c r="A402" s="4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</row>
    <row r="403" spans="1:30" ht="12.75">
      <c r="A403" s="4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</row>
    <row r="404" spans="1:30" ht="12.75">
      <c r="A404" s="4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</row>
    <row r="405" spans="1:30" ht="12.75">
      <c r="A405" s="4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</row>
    <row r="406" spans="1:30" ht="12.75">
      <c r="A406" s="4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</row>
    <row r="407" spans="1:30" ht="12.75">
      <c r="A407" s="4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</row>
    <row r="408" spans="1:30" ht="12.75">
      <c r="A408" s="4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</row>
    <row r="409" spans="1:30" ht="12.75">
      <c r="A409" s="4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</row>
    <row r="410" spans="1:30" ht="12.75">
      <c r="A410" s="4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</row>
    <row r="411" spans="1:30" ht="12.75">
      <c r="A411" s="4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</row>
    <row r="412" spans="1:30" ht="12.75">
      <c r="A412" s="4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</row>
    <row r="413" spans="1:30" ht="12.75">
      <c r="A413" s="4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</row>
    <row r="414" spans="1:30" ht="12.75">
      <c r="A414" s="4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</row>
    <row r="415" spans="1:30" ht="12.75">
      <c r="A415" s="4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</row>
    <row r="416" spans="1:30" ht="12.75">
      <c r="A416" s="4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</row>
    <row r="417" spans="1:30" ht="12.75">
      <c r="A417" s="4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</row>
    <row r="418" spans="1:30" ht="12.75">
      <c r="A418" s="4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</row>
    <row r="419" spans="1:30" ht="12.75">
      <c r="A419" s="4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</row>
    <row r="420" spans="1:30" ht="12.75">
      <c r="A420" s="4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</row>
    <row r="421" spans="1:30" ht="12.75">
      <c r="A421" s="4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</row>
    <row r="422" spans="1:30" ht="12.75">
      <c r="A422" s="4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</row>
    <row r="423" spans="1:30" ht="12.75">
      <c r="A423" s="4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</row>
    <row r="424" spans="1:30" ht="12.75">
      <c r="A424" s="4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</row>
    <row r="425" spans="1:30" ht="12.75">
      <c r="A425" s="4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</row>
    <row r="426" spans="1:30" ht="12.75">
      <c r="A426" s="4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</row>
    <row r="427" spans="1:30" ht="12.75">
      <c r="A427" s="4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</row>
    <row r="428" spans="1:30" ht="12.75">
      <c r="A428" s="4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</row>
    <row r="429" spans="1:30" ht="12.75">
      <c r="A429" s="4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</row>
    <row r="430" spans="1:30" ht="12.75">
      <c r="A430" s="4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</row>
    <row r="431" spans="1:30" ht="12.75">
      <c r="A431" s="4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</row>
    <row r="432" spans="1:30" ht="12.75">
      <c r="A432" s="4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</row>
    <row r="433" spans="1:30" ht="12.75">
      <c r="A433" s="4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</row>
    <row r="434" spans="1:30" ht="12.75">
      <c r="A434" s="4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</row>
    <row r="435" spans="1:30" ht="12.75">
      <c r="A435" s="4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</row>
    <row r="436" spans="1:30" ht="12.75">
      <c r="A436" s="4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</row>
    <row r="437" spans="1:30" ht="12.75">
      <c r="A437" s="4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</row>
    <row r="438" spans="1:30" ht="12.75">
      <c r="A438" s="4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</row>
    <row r="439" spans="1:30" ht="12.75">
      <c r="A439" s="4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</row>
    <row r="440" spans="1:30" ht="12.75">
      <c r="A440" s="4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</row>
    <row r="441" spans="1:30" ht="12.75">
      <c r="A441" s="4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</row>
    <row r="442" spans="1:30" ht="12.75">
      <c r="A442" s="4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</row>
    <row r="443" spans="1:30" ht="12.75">
      <c r="A443" s="4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</row>
    <row r="444" spans="1:30" ht="12.75">
      <c r="A444" s="4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</row>
    <row r="445" spans="1:30" ht="12.75">
      <c r="A445" s="4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</row>
    <row r="446" spans="1:30" ht="12.75">
      <c r="A446" s="4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</row>
    <row r="447" spans="1:30" ht="12.75">
      <c r="A447" s="4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</row>
    <row r="448" spans="1:30" ht="12.75">
      <c r="A448" s="4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</row>
    <row r="449" spans="1:30" ht="12.75">
      <c r="A449" s="4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</row>
    <row r="450" spans="1:30" ht="12.75">
      <c r="A450" s="4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</row>
    <row r="451" spans="1:30" ht="12.75">
      <c r="A451" s="4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</row>
    <row r="452" spans="1:30" ht="12.75">
      <c r="A452" s="4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</row>
    <row r="453" spans="1:30" ht="12.75">
      <c r="A453" s="4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</row>
    <row r="454" spans="1:30" ht="12.75">
      <c r="A454" s="4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</row>
    <row r="455" spans="1:30" ht="12.75">
      <c r="A455" s="4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</row>
    <row r="456" spans="1:30" ht="12.75">
      <c r="A456" s="4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</row>
    <row r="457" spans="1:30" ht="12.75">
      <c r="A457" s="4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</row>
    <row r="458" spans="1:30" ht="12.75">
      <c r="A458" s="4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</row>
    <row r="459" spans="1:30" ht="12.75">
      <c r="A459" s="4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</row>
    <row r="460" spans="1:30" ht="12.75">
      <c r="A460" s="4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</row>
    <row r="461" spans="1:30" ht="12.75">
      <c r="A461" s="4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</row>
    <row r="462" spans="1:30" ht="12.75">
      <c r="A462" s="4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</row>
    <row r="463" spans="1:30" ht="12.75">
      <c r="A463" s="4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</row>
    <row r="464" spans="1:30" ht="12.75">
      <c r="A464" s="4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</row>
    <row r="465" spans="1:30" ht="12.75">
      <c r="A465" s="4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</row>
    <row r="466" spans="1:30" ht="12.75">
      <c r="A466" s="4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</row>
    <row r="467" spans="1:30" ht="12.75">
      <c r="A467" s="4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</row>
    <row r="468" spans="1:30" ht="12.75">
      <c r="A468" s="4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</row>
    <row r="469" spans="1:30" ht="12.75">
      <c r="A469" s="4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</row>
    <row r="470" spans="1:30" ht="12.75">
      <c r="A470" s="4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</row>
    <row r="471" spans="1:30" ht="12.75">
      <c r="A471" s="4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</row>
    <row r="472" spans="1:30" ht="12.75">
      <c r="A472" s="4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</row>
    <row r="473" spans="1:30" ht="12.75">
      <c r="A473" s="4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</row>
    <row r="474" spans="1:30" ht="12.75">
      <c r="A474" s="4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</row>
    <row r="475" spans="1:30" ht="12.75">
      <c r="A475" s="4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</row>
    <row r="476" spans="1:30" ht="12.75">
      <c r="A476" s="4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</row>
    <row r="477" spans="1:30" ht="12.75">
      <c r="A477" s="4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</row>
    <row r="478" spans="1:30" ht="12.75">
      <c r="A478" s="4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</row>
    <row r="479" spans="1:30" ht="12.75">
      <c r="A479" s="4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</row>
    <row r="480" spans="1:30" ht="12.75">
      <c r="A480" s="4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</row>
    <row r="481" spans="1:30" ht="12.75">
      <c r="A481" s="4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</row>
    <row r="482" spans="1:30" ht="12.75">
      <c r="A482" s="4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</row>
    <row r="483" spans="1:30" ht="12.75">
      <c r="A483" s="4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</row>
    <row r="484" spans="1:30" ht="12.75">
      <c r="A484" s="4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</row>
    <row r="485" spans="1:30" ht="12.75">
      <c r="A485" s="4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</row>
    <row r="486" spans="1:30" ht="12.75">
      <c r="A486" s="4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</row>
    <row r="487" spans="1:30" ht="12.75">
      <c r="A487" s="4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</row>
    <row r="488" spans="1:30" ht="12.75">
      <c r="A488" s="4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</row>
    <row r="489" spans="1:30" ht="12.75">
      <c r="A489" s="4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</row>
    <row r="490" spans="1:30" ht="12.75">
      <c r="A490" s="4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</row>
    <row r="491" spans="1:30" ht="12.75">
      <c r="A491" s="4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</row>
    <row r="492" spans="1:30" ht="12.75">
      <c r="A492" s="4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</row>
    <row r="493" spans="1:30" ht="12.75">
      <c r="A493" s="4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</row>
    <row r="494" spans="1:30" ht="12.75">
      <c r="A494" s="4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</row>
    <row r="495" spans="1:30" ht="12.75">
      <c r="A495" s="4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</row>
    <row r="496" spans="1:30" ht="12.75">
      <c r="A496" s="4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</row>
    <row r="497" spans="1:30" ht="12.75">
      <c r="A497" s="4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</row>
    <row r="498" spans="1:30" ht="12.75">
      <c r="A498" s="4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</row>
    <row r="499" spans="1:30" ht="12.75">
      <c r="A499" s="4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</row>
    <row r="500" spans="1:30" ht="12.75">
      <c r="A500" s="4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</row>
    <row r="501" spans="1:30" ht="12.75">
      <c r="A501" s="4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</row>
    <row r="502" spans="1:30" ht="12.75">
      <c r="A502" s="4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</row>
    <row r="503" spans="1:30" ht="12.75">
      <c r="A503" s="4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</row>
    <row r="504" spans="1:30" ht="12.75">
      <c r="A504" s="4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</row>
    <row r="505" spans="1:30" ht="12.75">
      <c r="A505" s="4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</row>
    <row r="506" spans="1:30" ht="12.75">
      <c r="A506" s="4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</row>
    <row r="507" spans="1:30" ht="12.75">
      <c r="A507" s="4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</row>
    <row r="508" spans="1:30" ht="12.75">
      <c r="A508" s="4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</row>
    <row r="509" spans="1:30" ht="12.75">
      <c r="A509" s="4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</row>
    <row r="510" spans="1:30" ht="12.75">
      <c r="A510" s="4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</row>
    <row r="511" spans="1:30" ht="12.75">
      <c r="A511" s="4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</row>
    <row r="512" spans="1:30" ht="12.75">
      <c r="A512" s="4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</row>
    <row r="513" spans="1:30" ht="12.75">
      <c r="A513" s="4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</row>
    <row r="514" spans="1:30" ht="12.75">
      <c r="A514" s="4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</row>
    <row r="515" spans="1:30" ht="12.75">
      <c r="A515" s="4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</row>
    <row r="516" spans="1:30" ht="12.75">
      <c r="A516" s="4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</row>
    <row r="517" spans="1:30" ht="12.75">
      <c r="A517" s="4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</row>
    <row r="518" spans="1:30" ht="12.75">
      <c r="A518" s="4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</row>
    <row r="519" spans="1:30" ht="12.75">
      <c r="A519" s="4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</row>
    <row r="520" spans="1:30" ht="12.75">
      <c r="A520" s="4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</row>
    <row r="521" spans="1:30" ht="12.75">
      <c r="A521" s="4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</row>
    <row r="522" spans="1:30" ht="12.75">
      <c r="A522" s="4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</row>
    <row r="523" spans="1:30" ht="12.75">
      <c r="A523" s="4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</row>
    <row r="524" spans="1:30" ht="12.75">
      <c r="A524" s="4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</row>
    <row r="525" spans="1:30" ht="12.75">
      <c r="A525" s="4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</row>
    <row r="526" spans="1:30" ht="12.75">
      <c r="A526" s="4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</row>
    <row r="527" spans="1:30" ht="12.75">
      <c r="A527" s="4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</row>
    <row r="528" spans="1:30" ht="12.75">
      <c r="A528" s="4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</row>
    <row r="529" spans="1:30" ht="12.75">
      <c r="A529" s="4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</row>
    <row r="530" spans="1:30" ht="12.75">
      <c r="A530" s="4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</row>
    <row r="531" spans="1:30" ht="12.75">
      <c r="A531" s="4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</row>
    <row r="532" spans="1:30" ht="12.75">
      <c r="A532" s="4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</row>
    <row r="533" spans="1:30" ht="12.75">
      <c r="A533" s="4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</row>
    <row r="534" spans="1:30" ht="12.75">
      <c r="A534" s="4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</row>
    <row r="535" spans="1:30" ht="12.75">
      <c r="A535" s="4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</row>
    <row r="536" spans="1:30" ht="12.75">
      <c r="A536" s="4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</row>
    <row r="537" spans="1:30" ht="12.75">
      <c r="A537" s="4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</row>
    <row r="538" spans="1:30" ht="12.75">
      <c r="A538" s="4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</row>
    <row r="539" spans="1:30" ht="12.75">
      <c r="A539" s="4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</row>
    <row r="540" spans="1:30" ht="12.75">
      <c r="A540" s="4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</row>
    <row r="541" spans="1:30" ht="12.75">
      <c r="A541" s="4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</row>
    <row r="542" spans="1:30" ht="12.75">
      <c r="A542" s="4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</row>
    <row r="543" spans="1:30" ht="12.75">
      <c r="A543" s="4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</row>
    <row r="544" spans="1:30" ht="12.75">
      <c r="A544" s="4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</row>
    <row r="545" spans="1:30" ht="12.75">
      <c r="A545" s="4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</row>
    <row r="546" spans="1:30" ht="12.75">
      <c r="A546" s="4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</row>
    <row r="547" spans="1:30" ht="12.75">
      <c r="A547" s="4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</row>
    <row r="548" spans="1:30" ht="12.75">
      <c r="A548" s="4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</row>
    <row r="549" spans="1:30" ht="12.75">
      <c r="A549" s="4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</row>
    <row r="550" spans="1:30" ht="12.75">
      <c r="A550" s="4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</row>
    <row r="551" spans="1:30" ht="12.75">
      <c r="A551" s="4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</row>
    <row r="552" spans="1:30" ht="12.75">
      <c r="A552" s="4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</row>
    <row r="553" spans="1:30" ht="12.75">
      <c r="A553" s="4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</row>
    <row r="554" spans="1:30" ht="12.75">
      <c r="A554" s="4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</row>
    <row r="555" spans="1:30" ht="12.75">
      <c r="A555" s="4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</row>
    <row r="556" spans="1:30" ht="12.75">
      <c r="A556" s="4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</row>
    <row r="557" spans="1:30" ht="12.75">
      <c r="A557" s="4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</row>
    <row r="558" spans="1:30" ht="12.75">
      <c r="A558" s="4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</row>
    <row r="559" spans="1:30" ht="12.75">
      <c r="A559" s="4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</row>
    <row r="560" spans="1:30" ht="12.75">
      <c r="A560" s="4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</row>
    <row r="561" spans="1:30" ht="12.75">
      <c r="A561" s="4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</row>
    <row r="562" spans="1:30" ht="12.75">
      <c r="A562" s="4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</row>
    <row r="563" spans="1:30" ht="12.75">
      <c r="A563" s="4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</row>
    <row r="564" spans="1:30" ht="12.75">
      <c r="A564" s="4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</row>
    <row r="565" spans="1:30" ht="12.75">
      <c r="A565" s="4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</row>
    <row r="566" spans="1:30" ht="12.75">
      <c r="A566" s="4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</row>
    <row r="567" spans="1:30" ht="12.75">
      <c r="A567" s="4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</row>
    <row r="568" spans="1:30" ht="12.75">
      <c r="A568" s="4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</row>
    <row r="569" spans="1:30" ht="12.75">
      <c r="A569" s="4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</row>
    <row r="570" spans="1:30" ht="12.75">
      <c r="A570" s="4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</row>
    <row r="571" spans="1:30" ht="12.75">
      <c r="A571" s="4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</row>
    <row r="572" spans="1:30" ht="12.75">
      <c r="A572" s="4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</row>
    <row r="573" spans="1:30" ht="12.75">
      <c r="A573" s="4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</row>
    <row r="574" spans="1:30" ht="12.75">
      <c r="A574" s="4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</row>
    <row r="575" spans="1:30" ht="12.75">
      <c r="A575" s="4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</row>
    <row r="576" spans="1:30" ht="12.75">
      <c r="A576" s="4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</row>
    <row r="577" spans="1:30" ht="12.75">
      <c r="A577" s="4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</row>
    <row r="578" spans="1:30" ht="12.75">
      <c r="A578" s="4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</row>
    <row r="579" spans="1:30" ht="12.75">
      <c r="A579" s="4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</row>
    <row r="580" spans="1:30" ht="12.75">
      <c r="A580" s="4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</row>
    <row r="581" spans="1:30" ht="12.75">
      <c r="A581" s="4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</row>
    <row r="582" spans="1:30" ht="12.75">
      <c r="A582" s="4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</row>
    <row r="583" spans="1:30" ht="12.75">
      <c r="A583" s="4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</row>
    <row r="584" spans="1:30" ht="12.75">
      <c r="A584" s="4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</row>
    <row r="585" spans="1:30" ht="12.75">
      <c r="A585" s="4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</row>
    <row r="586" spans="1:30" ht="12.75">
      <c r="A586" s="4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</row>
    <row r="587" spans="1:30" ht="12.75">
      <c r="A587" s="4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</row>
    <row r="588" spans="1:30" ht="12.75">
      <c r="A588" s="4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</row>
    <row r="589" spans="1:30" ht="12.75">
      <c r="A589" s="4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</row>
    <row r="590" spans="1:30" ht="12.75">
      <c r="A590" s="4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</row>
    <row r="591" spans="1:30" ht="12.75">
      <c r="A591" s="4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</row>
    <row r="592" spans="1:30" ht="12.75">
      <c r="A592" s="4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</row>
    <row r="593" spans="1:30" ht="12.75">
      <c r="A593" s="4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</row>
    <row r="594" spans="1:30" ht="12.75">
      <c r="A594" s="4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</row>
    <row r="595" spans="1:30" ht="12.75">
      <c r="A595" s="4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</row>
    <row r="596" spans="1:30" ht="12.75">
      <c r="A596" s="4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</row>
    <row r="597" spans="1:30" ht="12.75">
      <c r="A597" s="4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</row>
    <row r="598" spans="1:30" ht="12.75">
      <c r="A598" s="4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</row>
    <row r="599" spans="1:30" ht="12.75">
      <c r="A599" s="4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</row>
    <row r="600" spans="1:30" ht="12.75">
      <c r="A600" s="4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</row>
    <row r="601" spans="1:30" ht="12.75">
      <c r="A601" s="4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</row>
    <row r="602" spans="1:30" ht="12.75">
      <c r="A602" s="4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</row>
    <row r="603" spans="1:30" ht="12.75">
      <c r="A603" s="4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</row>
    <row r="604" spans="1:30" ht="12.75">
      <c r="A604" s="4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</row>
    <row r="605" spans="1:30" ht="12.75">
      <c r="A605" s="4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</row>
    <row r="606" spans="1:30" ht="12.75">
      <c r="A606" s="4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</row>
    <row r="607" spans="1:30" ht="12.75">
      <c r="A607" s="4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</row>
    <row r="608" spans="1:30" ht="12.75">
      <c r="A608" s="4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</row>
    <row r="609" spans="1:30" ht="12.75">
      <c r="A609" s="4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</row>
    <row r="610" spans="1:30" ht="12.75">
      <c r="A610" s="4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</row>
    <row r="611" spans="1:30" ht="12.75">
      <c r="A611" s="4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</row>
    <row r="612" spans="1:30" ht="12.75">
      <c r="A612" s="4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</row>
    <row r="613" spans="1:30" ht="12.75">
      <c r="A613" s="4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</row>
    <row r="614" spans="1:30" ht="12.75">
      <c r="A614" s="4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</row>
    <row r="615" spans="1:30" ht="12.75">
      <c r="A615" s="4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</row>
    <row r="616" spans="1:30" ht="12.75">
      <c r="A616" s="4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</row>
    <row r="617" spans="1:30" ht="12.75">
      <c r="A617" s="4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</row>
    <row r="618" spans="1:30" ht="12.75">
      <c r="A618" s="4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</row>
    <row r="619" spans="1:30" ht="12.75">
      <c r="A619" s="4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</row>
    <row r="620" spans="1:30" ht="12.75">
      <c r="A620" s="4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</row>
    <row r="621" spans="1:30" ht="12.75">
      <c r="A621" s="4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</row>
    <row r="622" spans="1:30" ht="12.75">
      <c r="A622" s="4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</row>
    <row r="623" spans="1:30" ht="12.75">
      <c r="A623" s="4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</row>
    <row r="624" spans="1:30" ht="12.75">
      <c r="A624" s="4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</row>
    <row r="625" spans="1:30" ht="12.75">
      <c r="A625" s="4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</row>
    <row r="626" spans="1:30" ht="12.75">
      <c r="A626" s="4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</row>
    <row r="627" spans="1:30" ht="12.75">
      <c r="A627" s="4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</row>
    <row r="628" spans="1:30" ht="12.75">
      <c r="A628" s="4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</row>
    <row r="629" spans="1:30" ht="12.75">
      <c r="A629" s="4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</row>
    <row r="630" spans="1:30" ht="12.75">
      <c r="A630" s="4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</row>
    <row r="631" spans="1:30" ht="12.75">
      <c r="A631" s="4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</row>
    <row r="632" spans="1:30" ht="12.75">
      <c r="A632" s="4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</row>
    <row r="633" spans="1:30" ht="12.75">
      <c r="A633" s="4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</row>
    <row r="634" spans="1:30" ht="12.75">
      <c r="A634" s="4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</row>
    <row r="635" spans="1:30" ht="12.75">
      <c r="A635" s="4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</row>
    <row r="636" spans="1:30" ht="12.75">
      <c r="A636" s="4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</row>
    <row r="637" spans="1:30" ht="12.75">
      <c r="A637" s="4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</row>
    <row r="638" spans="1:30" ht="12.75">
      <c r="A638" s="4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</row>
    <row r="639" spans="1:30" ht="12.75">
      <c r="A639" s="4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</row>
    <row r="640" spans="1:30" ht="12.75">
      <c r="A640" s="4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</row>
    <row r="641" spans="1:30" ht="12.75">
      <c r="A641" s="4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</row>
    <row r="642" spans="1:30" ht="12.75">
      <c r="A642" s="4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</row>
    <row r="643" spans="1:30" ht="12.75">
      <c r="A643" s="4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</row>
    <row r="644" spans="1:30" ht="12.75">
      <c r="A644" s="4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</row>
    <row r="645" spans="1:30" ht="12.75">
      <c r="A645" s="4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</row>
    <row r="646" spans="1:30" ht="12.75">
      <c r="A646" s="4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</row>
    <row r="647" spans="1:30" ht="12.75">
      <c r="A647" s="4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</row>
    <row r="648" spans="1:30" ht="12.75">
      <c r="A648" s="4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</row>
    <row r="649" spans="1:30" ht="12.75">
      <c r="A649" s="4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</row>
    <row r="650" spans="1:30" ht="12.75">
      <c r="A650" s="4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</row>
    <row r="651" spans="1:30" ht="12.75">
      <c r="A651" s="4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</row>
    <row r="652" spans="1:30" ht="12.75">
      <c r="A652" s="4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</row>
    <row r="653" spans="1:30" ht="12.75">
      <c r="A653" s="4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</row>
    <row r="654" spans="1:30" ht="12.75">
      <c r="A654" s="4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</row>
    <row r="655" spans="1:30" ht="12.75">
      <c r="A655" s="4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</row>
    <row r="656" spans="1:30" ht="12.75">
      <c r="A656" s="4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</row>
    <row r="657" spans="1:30" ht="12.75">
      <c r="A657" s="4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</row>
    <row r="658" spans="1:30" ht="12.75">
      <c r="A658" s="4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</row>
    <row r="659" spans="1:30" ht="12.75">
      <c r="A659" s="4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</row>
    <row r="660" spans="1:30" ht="12.75">
      <c r="A660" s="4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</row>
    <row r="661" spans="1:30" ht="12.75">
      <c r="A661" s="4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</row>
    <row r="662" spans="1:30" ht="12.75">
      <c r="A662" s="4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</row>
    <row r="663" spans="1:30" ht="12.75">
      <c r="A663" s="4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</row>
    <row r="664" spans="1:30" ht="12.75">
      <c r="A664" s="4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</row>
    <row r="665" spans="1:30" ht="12.75">
      <c r="A665" s="4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</row>
    <row r="666" spans="1:30" ht="12.75">
      <c r="A666" s="4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</row>
    <row r="667" spans="1:30" ht="12.75">
      <c r="A667" s="4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</row>
    <row r="668" spans="1:30" ht="12.75">
      <c r="A668" s="4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</row>
    <row r="669" spans="1:30" ht="12.75">
      <c r="A669" s="4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</row>
    <row r="670" spans="1:30" ht="12.75">
      <c r="A670" s="4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</row>
    <row r="671" spans="1:30" ht="12.75">
      <c r="A671" s="4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</row>
    <row r="672" spans="1:30" ht="12.75">
      <c r="A672" s="4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</row>
    <row r="673" spans="1:30" ht="12.75">
      <c r="A673" s="4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</row>
    <row r="674" spans="1:30" ht="12.75">
      <c r="A674" s="4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</row>
    <row r="675" spans="1:30" ht="12.75">
      <c r="A675" s="4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</row>
    <row r="676" spans="1:30" ht="12.75">
      <c r="A676" s="4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</row>
    <row r="677" spans="1:30" ht="12.75">
      <c r="A677" s="4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</row>
    <row r="678" spans="1:30" ht="12.75">
      <c r="A678" s="4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</row>
    <row r="679" spans="1:30" ht="12.75">
      <c r="A679" s="4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</row>
    <row r="680" spans="1:30" ht="12.75">
      <c r="A680" s="4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</row>
    <row r="681" spans="1:30" ht="12.75">
      <c r="A681" s="4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</row>
    <row r="682" spans="1:30" ht="12.75">
      <c r="A682" s="4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</row>
    <row r="683" spans="1:30" ht="12.75">
      <c r="A683" s="4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</row>
    <row r="684" spans="1:30" ht="12.75">
      <c r="A684" s="4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</row>
    <row r="685" spans="1:30" ht="12.75">
      <c r="A685" s="4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</row>
    <row r="686" spans="1:30" ht="12.75">
      <c r="A686" s="4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</row>
    <row r="687" spans="1:30" ht="12.75">
      <c r="A687" s="4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</row>
    <row r="688" spans="1:30" ht="12.75">
      <c r="A688" s="4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</row>
    <row r="689" spans="1:30" ht="12.75">
      <c r="A689" s="4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</row>
    <row r="690" spans="1:30" ht="12.75">
      <c r="A690" s="4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</row>
    <row r="691" spans="1:30" ht="12.75">
      <c r="A691" s="4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</row>
    <row r="692" spans="1:30" ht="12.75">
      <c r="A692" s="4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</row>
    <row r="693" spans="1:30" ht="12.75">
      <c r="A693" s="4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</row>
    <row r="694" spans="1:30" ht="12.75">
      <c r="A694" s="4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</row>
    <row r="695" spans="1:30" ht="12.75">
      <c r="A695" s="4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</row>
    <row r="696" spans="1:30" ht="12.75">
      <c r="A696" s="4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</row>
    <row r="697" spans="1:30" ht="12.75">
      <c r="A697" s="4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</row>
    <row r="698" spans="1:30" ht="12.75">
      <c r="A698" s="4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</row>
    <row r="699" spans="1:30" ht="12.75">
      <c r="A699" s="4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</row>
    <row r="700" spans="1:30" ht="12.75">
      <c r="A700" s="4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</row>
    <row r="701" spans="1:30" ht="12.75">
      <c r="A701" s="4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</row>
    <row r="702" spans="1:30" ht="12.75">
      <c r="A702" s="4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</row>
    <row r="703" spans="1:30" ht="12.75">
      <c r="A703" s="4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</row>
    <row r="704" spans="1:30" ht="12.75">
      <c r="A704" s="4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</row>
    <row r="705" spans="1:30" ht="12.75">
      <c r="A705" s="4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</row>
    <row r="706" spans="1:30" ht="12.75">
      <c r="A706" s="4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</row>
    <row r="707" spans="1:30" ht="12.75">
      <c r="A707" s="4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</row>
    <row r="708" spans="1:30" ht="12.75">
      <c r="A708" s="4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</row>
    <row r="709" spans="1:30" ht="12.75">
      <c r="A709" s="4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</row>
    <row r="710" spans="1:30" ht="12.75">
      <c r="A710" s="4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</row>
    <row r="711" spans="1:30" ht="12.75">
      <c r="A711" s="4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</row>
    <row r="712" spans="1:30" ht="12.75">
      <c r="A712" s="4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</row>
    <row r="713" spans="1:30" ht="12.75">
      <c r="A713" s="4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</row>
    <row r="714" spans="1:30" ht="12.75">
      <c r="A714" s="4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</row>
    <row r="715" spans="1:30" ht="12.75">
      <c r="A715" s="4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</row>
    <row r="716" spans="1:30" ht="12.75">
      <c r="A716" s="4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</row>
    <row r="717" spans="1:30" ht="12.75">
      <c r="A717" s="4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</row>
    <row r="718" spans="1:30" ht="12.75">
      <c r="A718" s="4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</row>
    <row r="719" spans="1:30" ht="12.75">
      <c r="A719" s="4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</row>
    <row r="720" spans="1:30" ht="12.75">
      <c r="A720" s="4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</row>
    <row r="721" spans="1:30" ht="12.75">
      <c r="A721" s="4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</row>
    <row r="722" spans="1:30" ht="12.75">
      <c r="A722" s="4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</row>
    <row r="723" spans="1:30" ht="12.75">
      <c r="A723" s="4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</row>
    <row r="724" spans="1:30" ht="12.75">
      <c r="A724" s="4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</row>
    <row r="725" spans="1:30" ht="12.75">
      <c r="A725" s="4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</row>
    <row r="726" spans="1:30" ht="12.75">
      <c r="A726" s="4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</row>
    <row r="727" spans="1:30" ht="12.75">
      <c r="A727" s="4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</row>
    <row r="728" spans="1:30" ht="12.75">
      <c r="A728" s="4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</row>
    <row r="729" spans="1:30" ht="12.75">
      <c r="A729" s="4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</row>
    <row r="730" spans="1:30" ht="12.75">
      <c r="A730" s="4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</row>
    <row r="731" spans="1:30" ht="12.75">
      <c r="A731" s="4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</row>
    <row r="732" spans="1:30" ht="12.75">
      <c r="A732" s="4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</row>
    <row r="733" spans="1:30" ht="12.75">
      <c r="A733" s="4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</row>
    <row r="734" spans="1:30" ht="12.75">
      <c r="A734" s="4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</row>
    <row r="735" spans="1:30" ht="12.75">
      <c r="A735" s="4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</row>
    <row r="736" spans="1:30" ht="12.75">
      <c r="A736" s="4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</row>
    <row r="737" spans="1:30" ht="12.75">
      <c r="A737" s="4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</row>
    <row r="738" spans="1:30" ht="12.75">
      <c r="A738" s="4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</row>
    <row r="739" spans="1:30" ht="12.75">
      <c r="A739" s="4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</row>
    <row r="740" spans="1:30" ht="12.75">
      <c r="A740" s="4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</row>
    <row r="741" spans="1:30" ht="12.75">
      <c r="A741" s="4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</row>
    <row r="742" spans="1:30" ht="12.75">
      <c r="A742" s="4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</row>
    <row r="743" spans="1:30" ht="12.75">
      <c r="A743" s="4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</row>
    <row r="744" spans="1:30" ht="12.75">
      <c r="A744" s="4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</row>
    <row r="745" spans="1:30" ht="12.75">
      <c r="A745" s="4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</row>
    <row r="746" spans="1:30" ht="12.75">
      <c r="A746" s="4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</row>
    <row r="747" spans="1:30" ht="12.75">
      <c r="A747" s="4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</row>
    <row r="748" spans="1:30" ht="12.75">
      <c r="A748" s="4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</row>
    <row r="749" spans="1:30" ht="12.75">
      <c r="A749" s="4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</row>
    <row r="750" spans="1:30" ht="12.75">
      <c r="A750" s="4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</row>
    <row r="751" spans="1:30" ht="12.75">
      <c r="A751" s="4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</row>
    <row r="752" spans="1:30" ht="12.75">
      <c r="A752" s="4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</row>
    <row r="753" spans="1:30" ht="12.75">
      <c r="A753" s="4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</row>
    <row r="754" spans="1:30" ht="12.75">
      <c r="A754" s="4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</row>
    <row r="755" spans="1:30" ht="12.75">
      <c r="A755" s="4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</row>
    <row r="756" spans="1:30" ht="12.75">
      <c r="A756" s="4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</row>
    <row r="757" spans="1:30" ht="12.75">
      <c r="A757" s="4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</row>
    <row r="758" spans="1:30" ht="12.75">
      <c r="A758" s="4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</row>
    <row r="759" spans="1:30" ht="12.75">
      <c r="A759" s="4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</row>
    <row r="760" spans="1:30" ht="12.75">
      <c r="A760" s="4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</row>
    <row r="761" spans="1:30" ht="12.75">
      <c r="A761" s="4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</row>
    <row r="762" spans="1:30" ht="12.75">
      <c r="A762" s="4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</row>
    <row r="763" spans="1:30" ht="12.75">
      <c r="A763" s="4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</row>
    <row r="764" spans="1:30" ht="12.75">
      <c r="A764" s="4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</row>
    <row r="765" spans="1:30" ht="12.75">
      <c r="A765" s="4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</row>
    <row r="766" spans="1:30" ht="12.75">
      <c r="A766" s="4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</row>
    <row r="767" spans="1:30" ht="12.75">
      <c r="A767" s="4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</row>
    <row r="768" spans="1:30" ht="12.75">
      <c r="A768" s="4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</row>
    <row r="769" spans="1:30" ht="12.75">
      <c r="A769" s="4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</row>
    <row r="770" spans="1:30" ht="12.75">
      <c r="A770" s="4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</row>
    <row r="771" spans="1:30" ht="12.75">
      <c r="A771" s="4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</row>
    <row r="772" spans="1:30" ht="12.75">
      <c r="A772" s="4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</row>
    <row r="773" spans="1:30" ht="12.75">
      <c r="A773" s="4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</row>
    <row r="774" spans="1:30" ht="12.75">
      <c r="A774" s="4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</row>
    <row r="775" spans="1:30" ht="12.75">
      <c r="A775" s="4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</row>
    <row r="776" spans="1:30" ht="12.75">
      <c r="A776" s="4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</row>
    <row r="777" spans="1:30" ht="12.75">
      <c r="A777" s="4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</row>
    <row r="778" spans="1:30" ht="12.75">
      <c r="A778" s="4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</row>
    <row r="779" spans="1:30" ht="12.75">
      <c r="A779" s="4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</row>
    <row r="780" spans="1:30" ht="12.75">
      <c r="A780" s="4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</row>
    <row r="781" spans="1:30" ht="12.75">
      <c r="A781" s="4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</row>
    <row r="782" spans="1:30" ht="12.75">
      <c r="A782" s="4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</row>
    <row r="783" spans="1:30" ht="12.75">
      <c r="A783" s="4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</row>
    <row r="784" spans="1:30" ht="12.75">
      <c r="A784" s="4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</row>
    <row r="785" spans="1:30" ht="12.75">
      <c r="A785" s="4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</row>
    <row r="786" spans="1:30" ht="12.75">
      <c r="A786" s="4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</row>
    <row r="787" spans="1:30" ht="12.75">
      <c r="A787" s="4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</row>
    <row r="788" spans="1:30" ht="12.75">
      <c r="A788" s="4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</row>
    <row r="789" spans="1:30" ht="12.75">
      <c r="A789" s="4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</row>
    <row r="790" spans="1:30" ht="12.75">
      <c r="A790" s="4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</row>
    <row r="791" spans="1:30" ht="12.75">
      <c r="A791" s="4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</row>
    <row r="792" spans="1:30" ht="12.75">
      <c r="A792" s="4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</row>
    <row r="793" spans="1:30" ht="12.75">
      <c r="A793" s="4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</row>
    <row r="794" spans="1:30" ht="12.75">
      <c r="A794" s="4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</row>
    <row r="795" spans="1:30" ht="12.75">
      <c r="A795" s="4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</row>
    <row r="796" spans="1:30" ht="12.75">
      <c r="A796" s="4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</row>
    <row r="797" spans="1:30" ht="12.75">
      <c r="A797" s="4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</row>
    <row r="798" spans="1:30" ht="12.75">
      <c r="A798" s="4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</row>
    <row r="799" spans="1:30" ht="12.75">
      <c r="A799" s="4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</row>
    <row r="800" spans="1:30" ht="12.75">
      <c r="A800" s="4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</row>
    <row r="801" spans="1:30" ht="12.75">
      <c r="A801" s="4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</row>
    <row r="802" spans="1:30" ht="12.75">
      <c r="A802" s="4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</row>
    <row r="803" spans="1:30" ht="12.75">
      <c r="A803" s="4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</row>
    <row r="804" spans="1:30" ht="12.75">
      <c r="A804" s="4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</row>
    <row r="805" spans="1:30" ht="12.75">
      <c r="A805" s="4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</row>
    <row r="806" spans="1:30" ht="12.75">
      <c r="A806" s="4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</row>
    <row r="807" spans="1:30" ht="12.75">
      <c r="A807" s="4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</row>
    <row r="808" spans="1:30" ht="12.75">
      <c r="A808" s="4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</row>
    <row r="809" spans="1:30" ht="12.75">
      <c r="A809" s="4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</row>
    <row r="810" spans="1:30" ht="12.75">
      <c r="A810" s="4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</row>
    <row r="811" spans="1:30" ht="12.75">
      <c r="A811" s="4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</row>
    <row r="812" spans="1:30" ht="12.75">
      <c r="A812" s="4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</row>
    <row r="813" spans="1:30" ht="12.75">
      <c r="A813" s="4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</row>
    <row r="814" spans="1:30" ht="12.75">
      <c r="A814" s="4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</row>
    <row r="815" spans="1:30" ht="12.75">
      <c r="A815" s="4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</row>
    <row r="816" spans="1:30" ht="12.75">
      <c r="A816" s="4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</row>
    <row r="817" spans="1:30" ht="12.75">
      <c r="A817" s="4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</row>
    <row r="818" spans="1:30" ht="12.75">
      <c r="A818" s="4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</row>
    <row r="819" spans="1:30" ht="12.75">
      <c r="A819" s="4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</row>
    <row r="820" spans="1:30" ht="12.75">
      <c r="A820" s="4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</row>
    <row r="821" spans="1:30" ht="12.75">
      <c r="A821" s="4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</row>
    <row r="822" spans="1:30" ht="12.75">
      <c r="A822" s="4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</row>
    <row r="823" spans="1:30" ht="12.75">
      <c r="A823" s="4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</row>
    <row r="824" spans="1:30" ht="12.75">
      <c r="A824" s="4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</row>
    <row r="825" spans="1:30" ht="12.75">
      <c r="A825" s="4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</row>
    <row r="826" spans="1:30" ht="12.75">
      <c r="A826" s="4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</row>
    <row r="827" spans="1:30" ht="12.75">
      <c r="A827" s="4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</row>
    <row r="828" spans="1:30" ht="12.75">
      <c r="A828" s="4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</row>
    <row r="829" spans="1:30" ht="12.75">
      <c r="A829" s="4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</row>
    <row r="830" spans="1:30" ht="12.75">
      <c r="A830" s="4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</row>
    <row r="831" spans="1:30" ht="12.75">
      <c r="A831" s="4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</row>
    <row r="832" spans="1:30" ht="12.75">
      <c r="A832" s="4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</row>
    <row r="833" spans="1:30" ht="12.75">
      <c r="A833" s="4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</row>
    <row r="834" spans="1:30" ht="12.75">
      <c r="A834" s="4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</row>
    <row r="835" spans="1:30" ht="12.75">
      <c r="A835" s="4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</row>
    <row r="836" spans="1:30" ht="12.75">
      <c r="A836" s="4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</row>
    <row r="837" spans="1:30" ht="12.75">
      <c r="A837" s="4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</row>
    <row r="838" spans="1:30" ht="12.75">
      <c r="A838" s="4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</row>
    <row r="839" spans="1:30" ht="12.75">
      <c r="A839" s="4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</row>
    <row r="840" spans="1:30" ht="12.75">
      <c r="A840" s="4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</row>
    <row r="841" spans="1:30" ht="12.75">
      <c r="A841" s="4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</row>
    <row r="842" spans="1:30" ht="12.75">
      <c r="A842" s="4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</row>
    <row r="843" spans="1:30" ht="12.75">
      <c r="A843" s="4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</row>
    <row r="844" spans="1:30" ht="12.75">
      <c r="A844" s="4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</row>
    <row r="845" spans="1:30" ht="12.75">
      <c r="A845" s="4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</row>
    <row r="846" spans="1:30" ht="12.75">
      <c r="A846" s="4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</row>
    <row r="847" spans="1:30" ht="12.75">
      <c r="A847" s="4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</row>
    <row r="848" spans="1:30" ht="12.75">
      <c r="A848" s="4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</row>
    <row r="849" spans="1:30" ht="12.75">
      <c r="A849" s="4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</row>
    <row r="850" spans="1:30" ht="12.75">
      <c r="A850" s="4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</row>
    <row r="851" spans="1:30" ht="12.75">
      <c r="A851" s="4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</row>
    <row r="852" spans="1:30" ht="12.75">
      <c r="A852" s="4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</row>
    <row r="853" spans="1:30" ht="12.75">
      <c r="A853" s="4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</row>
    <row r="854" spans="1:30" ht="12.75">
      <c r="A854" s="4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</row>
    <row r="855" spans="1:30" ht="12.75">
      <c r="A855" s="4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</row>
    <row r="856" spans="1:30" ht="12.75">
      <c r="A856" s="4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</row>
    <row r="857" spans="1:30" ht="12.75">
      <c r="A857" s="4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</row>
    <row r="858" spans="1:30" ht="12.75">
      <c r="A858" s="4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</row>
    <row r="859" spans="1:30" ht="12.75">
      <c r="A859" s="4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</row>
    <row r="860" spans="1:30" ht="12.75">
      <c r="A860" s="4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</row>
    <row r="861" spans="1:30" ht="12.75">
      <c r="A861" s="4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</row>
    <row r="862" spans="1:30" ht="12.75">
      <c r="A862" s="4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</row>
    <row r="863" spans="1:30" ht="12.75">
      <c r="A863" s="4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</row>
    <row r="864" spans="1:30" ht="12.75">
      <c r="A864" s="4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</row>
    <row r="865" spans="1:30" ht="12.75">
      <c r="A865" s="4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</row>
    <row r="866" spans="1:30" ht="12.75">
      <c r="A866" s="4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</row>
    <row r="867" spans="1:30" ht="12.75">
      <c r="A867" s="4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</row>
    <row r="868" spans="1:30" ht="12.75">
      <c r="A868" s="4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</row>
    <row r="869" spans="1:30" ht="12.75">
      <c r="A869" s="4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</row>
    <row r="870" spans="1:30" ht="12.75">
      <c r="A870" s="4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</row>
    <row r="871" spans="1:30" ht="12.75">
      <c r="A871" s="4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</row>
    <row r="872" spans="1:30" ht="12.75">
      <c r="A872" s="4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</row>
    <row r="873" spans="1:30" ht="12.75">
      <c r="A873" s="4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</row>
    <row r="874" spans="1:30" ht="12.75">
      <c r="A874" s="4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</row>
    <row r="875" spans="1:30" ht="12.75">
      <c r="A875" s="4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</row>
    <row r="876" spans="1:30" ht="12.75">
      <c r="A876" s="4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</row>
    <row r="877" spans="1:30" ht="12.75">
      <c r="A877" s="4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</row>
    <row r="878" spans="1:30" ht="12.75">
      <c r="A878" s="4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</row>
    <row r="879" spans="1:30" ht="12.75">
      <c r="A879" s="4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</row>
    <row r="880" spans="1:30" ht="12.75">
      <c r="A880" s="4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</row>
    <row r="881" spans="1:30" ht="12.75">
      <c r="A881" s="4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</row>
    <row r="882" spans="1:30" ht="12.75">
      <c r="A882" s="4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</row>
    <row r="883" spans="1:30" ht="12.75">
      <c r="A883" s="4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</row>
    <row r="884" spans="1:30" ht="12.75">
      <c r="A884" s="4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</row>
    <row r="885" spans="1:30" ht="12.75">
      <c r="A885" s="4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</row>
    <row r="886" spans="1:30" ht="12.75">
      <c r="A886" s="4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</row>
    <row r="887" spans="1:30" ht="12.75">
      <c r="A887" s="4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</row>
    <row r="888" spans="1:30" ht="12.75">
      <c r="A888" s="4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</row>
    <row r="889" spans="1:30" ht="12.75">
      <c r="A889" s="4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</row>
    <row r="890" spans="1:30" ht="12.75">
      <c r="A890" s="4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</row>
    <row r="891" spans="1:30" ht="12.75">
      <c r="A891" s="4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</row>
    <row r="892" spans="1:30" ht="12.75">
      <c r="A892" s="4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</row>
    <row r="893" spans="1:30" ht="12.75">
      <c r="A893" s="4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</row>
    <row r="894" spans="1:30" ht="12.75">
      <c r="A894" s="4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</row>
    <row r="895" spans="1:30" ht="12.75">
      <c r="A895" s="4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</row>
    <row r="896" spans="1:30" ht="12.75">
      <c r="A896" s="4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</row>
    <row r="897" spans="1:30" ht="12.75">
      <c r="A897" s="4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</row>
    <row r="898" spans="1:30" ht="12.75">
      <c r="A898" s="4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</row>
    <row r="899" spans="1:30" ht="12.75">
      <c r="A899" s="4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</row>
    <row r="900" spans="1:30" ht="12.75">
      <c r="A900" s="4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</row>
    <row r="901" spans="1:30" ht="12.75">
      <c r="A901" s="4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</row>
    <row r="902" spans="1:30" ht="12.75">
      <c r="A902" s="4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</row>
    <row r="903" spans="1:30" ht="12.75">
      <c r="A903" s="4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</row>
    <row r="904" spans="1:30" ht="12.75">
      <c r="A904" s="4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</row>
    <row r="905" spans="1:30" ht="12.75">
      <c r="A905" s="4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</row>
    <row r="906" spans="1:30" ht="12.75">
      <c r="A906" s="4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</row>
    <row r="907" spans="1:30" ht="12.75">
      <c r="A907" s="4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</row>
    <row r="908" spans="1:30" ht="12.75">
      <c r="A908" s="4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</row>
    <row r="909" spans="1:30" ht="12.75">
      <c r="A909" s="4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</row>
    <row r="910" spans="1:30" ht="12.75">
      <c r="A910" s="4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</row>
    <row r="911" spans="1:30" ht="12.75">
      <c r="A911" s="4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</row>
    <row r="912" spans="1:30" ht="12.75">
      <c r="A912" s="4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</row>
    <row r="913" spans="1:30" ht="12.75">
      <c r="A913" s="4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</row>
    <row r="914" spans="1:30" ht="12.75">
      <c r="A914" s="4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</row>
    <row r="915" spans="1:30" ht="12.75">
      <c r="A915" s="4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</row>
    <row r="916" spans="1:30" ht="12.75">
      <c r="A916" s="4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</row>
    <row r="917" spans="1:30" ht="12.75">
      <c r="A917" s="4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</row>
    <row r="918" spans="1:30" ht="12.75">
      <c r="A918" s="4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</row>
    <row r="919" spans="1:30" ht="12.75">
      <c r="A919" s="4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</row>
    <row r="920" spans="1:30" ht="12.75">
      <c r="A920" s="4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</row>
    <row r="921" spans="1:30" ht="12.75">
      <c r="A921" s="4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</row>
    <row r="922" spans="1:30" ht="12.75">
      <c r="A922" s="4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</row>
    <row r="923" spans="1:30" ht="12.75">
      <c r="A923" s="4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</row>
    <row r="924" spans="1:30" ht="12.75">
      <c r="A924" s="4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</row>
    <row r="925" spans="1:30" ht="12.75">
      <c r="A925" s="4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</row>
    <row r="926" spans="1:30" ht="12.75">
      <c r="A926" s="4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</row>
    <row r="927" spans="1:30" ht="12.75">
      <c r="A927" s="4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</row>
    <row r="928" spans="1:30" ht="12.75">
      <c r="A928" s="4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</row>
    <row r="929" spans="1:30" ht="12.75">
      <c r="A929" s="4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</row>
    <row r="930" spans="1:30" ht="12.75">
      <c r="A930" s="4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</row>
    <row r="931" spans="1:30" ht="12.75">
      <c r="A931" s="4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</row>
    <row r="932" spans="1:30" ht="12.75">
      <c r="A932" s="4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</row>
    <row r="933" spans="1:30" ht="12.75">
      <c r="A933" s="4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</row>
    <row r="934" spans="1:30" ht="12.75">
      <c r="A934" s="4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</row>
    <row r="935" spans="1:30" ht="12.75">
      <c r="A935" s="4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</row>
    <row r="936" spans="1:30" ht="12.75">
      <c r="A936" s="4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</row>
    <row r="937" spans="1:30" ht="12.75">
      <c r="A937" s="4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</row>
    <row r="938" spans="1:30" ht="12.75">
      <c r="A938" s="4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</row>
    <row r="939" spans="1:30" ht="12.75">
      <c r="A939" s="4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</row>
    <row r="940" spans="1:30" ht="12.75">
      <c r="A940" s="4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</row>
    <row r="941" spans="1:30" ht="12.75">
      <c r="A941" s="4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</row>
    <row r="942" spans="1:30" ht="12.75">
      <c r="A942" s="4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</row>
    <row r="943" spans="1:30" ht="12.75">
      <c r="A943" s="4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</row>
    <row r="944" spans="1:30" ht="12.75">
      <c r="A944" s="4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</row>
    <row r="945" spans="1:30" ht="12.75">
      <c r="A945" s="4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</row>
    <row r="946" spans="1:30" ht="12.75">
      <c r="A946" s="4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</row>
    <row r="947" spans="1:30" ht="12.75">
      <c r="A947" s="4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</row>
    <row r="948" spans="1:30" ht="12.75">
      <c r="A948" s="4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</row>
    <row r="949" spans="1:30" ht="12.75">
      <c r="A949" s="4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</row>
    <row r="950" spans="1:30" ht="12.75">
      <c r="A950" s="4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</row>
    <row r="951" spans="1:30" ht="12.75">
      <c r="A951" s="4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</row>
    <row r="952" spans="1:30" ht="12.75">
      <c r="A952" s="4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</row>
    <row r="953" spans="1:30" ht="12.75">
      <c r="A953" s="4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</row>
    <row r="954" spans="1:30" ht="12.75">
      <c r="A954" s="4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</row>
    <row r="955" spans="1:30" ht="12.75">
      <c r="A955" s="4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</row>
    <row r="956" spans="1:30" ht="12.75">
      <c r="A956" s="4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</row>
    <row r="957" spans="1:30" ht="12.75">
      <c r="A957" s="4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</row>
    <row r="958" spans="1:30" ht="12.75">
      <c r="A958" s="4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</row>
    <row r="959" spans="1:30" ht="12.75">
      <c r="A959" s="4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</row>
    <row r="960" spans="1:30" ht="12.75">
      <c r="A960" s="4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</row>
    <row r="961" spans="1:30" ht="12.75">
      <c r="A961" s="4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</row>
    <row r="962" spans="1:30" ht="12.75">
      <c r="A962" s="4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</row>
    <row r="963" spans="1:30" ht="12.75">
      <c r="A963" s="4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</row>
    <row r="964" spans="1:30" ht="12.75">
      <c r="A964" s="4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</row>
    <row r="965" spans="1:30" ht="12.75">
      <c r="A965" s="4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</row>
    <row r="966" spans="1:30" ht="12.75">
      <c r="A966" s="4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</row>
    <row r="967" spans="1:30" ht="12.75">
      <c r="A967" s="4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</row>
    <row r="968" spans="1:30" ht="12.75">
      <c r="A968" s="4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</row>
    <row r="969" spans="1:30" ht="12.75">
      <c r="A969" s="4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</row>
    <row r="970" spans="1:30" ht="12.75">
      <c r="A970" s="4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</row>
    <row r="971" spans="1:30" ht="12.75">
      <c r="A971" s="4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</row>
    <row r="972" spans="1:30" ht="12.75">
      <c r="A972" s="4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</row>
    <row r="973" spans="1:30" ht="12.75">
      <c r="A973" s="4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</row>
    <row r="974" spans="1:30" ht="12.75">
      <c r="A974" s="4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</row>
    <row r="975" spans="1:30" ht="12.75">
      <c r="A975" s="4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</row>
    <row r="976" spans="1:30" ht="12.75">
      <c r="A976" s="4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</row>
    <row r="977" spans="1:30" ht="12.75">
      <c r="A977" s="4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</row>
    <row r="978" spans="1:30" ht="12.75">
      <c r="A978" s="4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</row>
    <row r="979" spans="1:30" ht="12.75">
      <c r="A979" s="4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</row>
    <row r="980" spans="1:30" ht="12.75">
      <c r="A980" s="4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</row>
    <row r="981" spans="1:30" ht="12.75">
      <c r="A981" s="4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</row>
    <row r="982" spans="1:30" ht="12.75">
      <c r="A982" s="4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</row>
    <row r="983" spans="1:30" ht="12.75">
      <c r="A983" s="4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</row>
    <row r="984" spans="1:30" ht="12.75">
      <c r="A984" s="4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</row>
    <row r="985" spans="1:30" ht="12.75">
      <c r="A985" s="4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</row>
    <row r="986" spans="1:30" ht="12.75">
      <c r="A986" s="4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</row>
    <row r="987" spans="1:30" ht="12.75">
      <c r="A987" s="4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</row>
    <row r="988" spans="1:30" ht="12.75">
      <c r="A988" s="4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</row>
    <row r="989" spans="1:30" ht="12.75">
      <c r="A989" s="4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</row>
    <row r="990" spans="1:30" ht="12.75">
      <c r="A990" s="4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</row>
    <row r="991" spans="1:30" ht="12.75">
      <c r="A991" s="4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</row>
    <row r="992" spans="1:30" ht="12.75">
      <c r="A992" s="4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</row>
    <row r="993" spans="1:30" ht="12.75">
      <c r="A993" s="4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</row>
    <row r="994" spans="1:30" ht="12.75">
      <c r="A994" s="4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</row>
    <row r="995" spans="1:30" ht="12.75">
      <c r="A995" s="4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</row>
    <row r="996" spans="1:30" ht="12.75">
      <c r="A996" s="4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</row>
    <row r="997" spans="1:30" ht="12.75">
      <c r="A997" s="4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</row>
    <row r="998" spans="1:30" ht="12.75">
      <c r="A998" s="4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</row>
    <row r="999" spans="1:30" ht="12.75">
      <c r="A999" s="4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</row>
    <row r="1000" spans="1:30" ht="12.75">
      <c r="A1000" s="4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</row>
    <row r="1001" spans="1:30" ht="12.75">
      <c r="A1001" s="4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</row>
    <row r="1002" spans="1:30" ht="12.75">
      <c r="A1002" s="4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</row>
    <row r="1003" spans="1:30" ht="12.75">
      <c r="A1003" s="4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</row>
    <row r="1004" spans="1:30" ht="12.75">
      <c r="A1004" s="4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</row>
    <row r="1005" spans="1:30" ht="12.75">
      <c r="A1005" s="4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</row>
    <row r="1006" spans="1:30" ht="12.75">
      <c r="A1006" s="4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</row>
    <row r="1007" spans="1:30" ht="12.75">
      <c r="A1007" s="4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</row>
    <row r="1008" spans="1:30" ht="12.75">
      <c r="A1008" s="4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</row>
    <row r="1009" spans="1:30" ht="12.75">
      <c r="A1009" s="4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</row>
    <row r="1010" spans="1:30" ht="12.75">
      <c r="A1010" s="4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</row>
    <row r="1011" spans="1:30" ht="12.75">
      <c r="A1011" s="4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</row>
    <row r="1012" spans="1:30" ht="12.75">
      <c r="A1012" s="4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</row>
    <row r="1013" spans="1:30" ht="12.75">
      <c r="A1013" s="4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</row>
    <row r="1014" spans="1:30" ht="12.75">
      <c r="A1014" s="4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</row>
    <row r="1015" spans="1:30" ht="12.75">
      <c r="A1015" s="4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</row>
    <row r="1016" spans="1:30" ht="12.75">
      <c r="A1016" s="4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</row>
    <row r="1017" spans="1:30" ht="12.75">
      <c r="A1017" s="4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</row>
    <row r="1018" spans="1:30" ht="12.75">
      <c r="A1018" s="4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</row>
    <row r="1019" spans="1:30" ht="12.75">
      <c r="A1019" s="4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</row>
    <row r="1020" spans="1:30" ht="12.75">
      <c r="A1020" s="4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</row>
    <row r="1021" spans="1:30" ht="12.75">
      <c r="A1021" s="4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</row>
    <row r="1022" spans="1:30" ht="12.75">
      <c r="A1022" s="4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</row>
    <row r="1023" spans="1:30" ht="12.75">
      <c r="A1023" s="4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</row>
    <row r="1024" spans="1:30" ht="12.75">
      <c r="A1024" s="4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</row>
    <row r="1025" spans="1:30" ht="12.75">
      <c r="A1025" s="4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</row>
    <row r="1026" spans="1:30" ht="12.75">
      <c r="A1026" s="4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</row>
    <row r="1027" spans="1:30" ht="12.75">
      <c r="A1027" s="4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</row>
    <row r="1028" spans="1:30" ht="12.75">
      <c r="A1028" s="4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</row>
    <row r="1029" spans="1:30" ht="12.75">
      <c r="A1029" s="4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</row>
    <row r="1030" spans="1:30" ht="12.75">
      <c r="A1030" s="4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</row>
    <row r="1031" spans="1:30" ht="12.75">
      <c r="A1031" s="4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</row>
    <row r="1032" spans="1:30" ht="12.75">
      <c r="A1032" s="4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</row>
    <row r="1033" spans="1:30" ht="12.75">
      <c r="A1033" s="4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</row>
    <row r="1034" spans="1:30" ht="12.75">
      <c r="A1034" s="4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</row>
    <row r="1035" spans="1:30" ht="12.75">
      <c r="A1035" s="4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</row>
    <row r="1036" spans="1:30" ht="12.75">
      <c r="A1036" s="4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</row>
    <row r="1037" spans="1:30" ht="12.75">
      <c r="A1037" s="4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</row>
    <row r="1038" spans="1:30" ht="12.75">
      <c r="A1038" s="4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</row>
    <row r="1039" spans="1:30" ht="12.75">
      <c r="A1039" s="4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</row>
    <row r="1040" spans="1:30" ht="12.75">
      <c r="A1040" s="4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</row>
    <row r="1041" spans="1:30" ht="12.75">
      <c r="A1041" s="4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</row>
    <row r="1042" spans="1:30" ht="12.75">
      <c r="A1042" s="4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</row>
    <row r="1043" spans="1:30" ht="12.75">
      <c r="A1043" s="4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</row>
    <row r="1044" spans="1:30" ht="12.75">
      <c r="A1044" s="4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</row>
    <row r="1045" spans="1:30" ht="12.75">
      <c r="A1045" s="4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</row>
    <row r="1046" spans="1:30" ht="12.75">
      <c r="A1046" s="4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</row>
    <row r="1047" spans="1:30" ht="12.75">
      <c r="A1047" s="4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</row>
    <row r="1048" spans="1:30" ht="12.75">
      <c r="A1048" s="4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</row>
    <row r="1049" spans="1:30" ht="12.75">
      <c r="A1049" s="4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</row>
    <row r="1050" spans="1:30" ht="12.75">
      <c r="A1050" s="4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</row>
    <row r="1051" spans="1:30" ht="12.75">
      <c r="A1051" s="4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</row>
    <row r="1052" spans="1:30" ht="12.75">
      <c r="A1052" s="4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</row>
    <row r="1053" spans="1:30" ht="12.75">
      <c r="A1053" s="4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</row>
    <row r="1054" spans="1:30" ht="12.75">
      <c r="A1054" s="4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</row>
    <row r="1055" spans="1:30" ht="12.75">
      <c r="A1055" s="4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</row>
    <row r="1056" spans="1:30" ht="12.75">
      <c r="A1056" s="4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</row>
    <row r="1057" spans="1:30" ht="12.75">
      <c r="A1057" s="4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</row>
    <row r="1058" spans="1:30" ht="12.75">
      <c r="A1058" s="4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</row>
    <row r="1059" spans="1:30" ht="12.75">
      <c r="A1059" s="4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</row>
    <row r="1060" spans="1:30" ht="12.75">
      <c r="A1060" s="4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</row>
    <row r="1061" spans="1:30" ht="12.75">
      <c r="A1061" s="4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</row>
    <row r="1062" spans="1:30" ht="12.75">
      <c r="A1062" s="4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</row>
    <row r="1063" spans="1:30" ht="12.75">
      <c r="A1063" s="4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</row>
    <row r="1064" spans="1:30" ht="12.75">
      <c r="A1064" s="4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</row>
    <row r="1065" spans="1:30" ht="12.75">
      <c r="A1065" s="4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</row>
    <row r="1066" spans="1:30" ht="12.75">
      <c r="A1066" s="4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</row>
    <row r="1067" spans="1:30" ht="12.75">
      <c r="A1067" s="4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</row>
    <row r="1068" spans="1:30" ht="12.75">
      <c r="A1068" s="4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</row>
    <row r="1069" spans="1:30" ht="12.75">
      <c r="A1069" s="4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</row>
    <row r="1070" spans="1:30" ht="12.75">
      <c r="A1070" s="4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</row>
    <row r="1071" spans="1:30" ht="12.75">
      <c r="A1071" s="4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</row>
    <row r="1072" spans="1:30" ht="12.75">
      <c r="A1072" s="4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</row>
    <row r="1073" spans="1:30" ht="12.75">
      <c r="A1073" s="4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</row>
    <row r="1074" spans="1:30" ht="12.75">
      <c r="A1074" s="4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</row>
    <row r="1075" spans="1:30" ht="12.75">
      <c r="A1075" s="4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</row>
  </sheetData>
  <sheetProtection/>
  <mergeCells count="77">
    <mergeCell ref="O39:Q39"/>
    <mergeCell ref="O123:Q123"/>
    <mergeCell ref="B5:C5"/>
    <mergeCell ref="D5:E5"/>
    <mergeCell ref="F5:G5"/>
    <mergeCell ref="H5:I5"/>
    <mergeCell ref="J5:K5"/>
    <mergeCell ref="L5:N5"/>
    <mergeCell ref="O5:Q5"/>
    <mergeCell ref="B65:C65"/>
    <mergeCell ref="L65:N65"/>
    <mergeCell ref="O65:Q65"/>
    <mergeCell ref="J87:K87"/>
    <mergeCell ref="L87:N87"/>
    <mergeCell ref="O87:Q87"/>
    <mergeCell ref="D65:E65"/>
    <mergeCell ref="F65:G65"/>
    <mergeCell ref="H65:I65"/>
    <mergeCell ref="J65:K65"/>
    <mergeCell ref="O143:Q143"/>
    <mergeCell ref="B114:C114"/>
    <mergeCell ref="D114:E114"/>
    <mergeCell ref="F114:G114"/>
    <mergeCell ref="H114:I114"/>
    <mergeCell ref="B87:C87"/>
    <mergeCell ref="D87:E87"/>
    <mergeCell ref="F87:G87"/>
    <mergeCell ref="H87:I87"/>
    <mergeCell ref="B177:C177"/>
    <mergeCell ref="J114:K114"/>
    <mergeCell ref="L114:N114"/>
    <mergeCell ref="O114:Q114"/>
    <mergeCell ref="B143:C143"/>
    <mergeCell ref="D143:E143"/>
    <mergeCell ref="F143:G143"/>
    <mergeCell ref="H143:I143"/>
    <mergeCell ref="J143:K143"/>
    <mergeCell ref="L143:N143"/>
    <mergeCell ref="J280:K280"/>
    <mergeCell ref="L177:N177"/>
    <mergeCell ref="O177:Q177"/>
    <mergeCell ref="B221:C221"/>
    <mergeCell ref="D221:E221"/>
    <mergeCell ref="F221:G221"/>
    <mergeCell ref="H221:I221"/>
    <mergeCell ref="J221:K221"/>
    <mergeCell ref="L221:N221"/>
    <mergeCell ref="O221:Q221"/>
    <mergeCell ref="F305:G305"/>
    <mergeCell ref="H305:I305"/>
    <mergeCell ref="J305:K305"/>
    <mergeCell ref="L305:M305"/>
    <mergeCell ref="B298:C298"/>
    <mergeCell ref="D298:E298"/>
    <mergeCell ref="F298:G298"/>
    <mergeCell ref="H298:I298"/>
    <mergeCell ref="J298:K298"/>
    <mergeCell ref="O50:Q50"/>
    <mergeCell ref="B50:C50"/>
    <mergeCell ref="D50:E50"/>
    <mergeCell ref="F50:G50"/>
    <mergeCell ref="H50:I50"/>
    <mergeCell ref="A320:Q321"/>
    <mergeCell ref="L298:M298"/>
    <mergeCell ref="B312:C312"/>
    <mergeCell ref="B305:C305"/>
    <mergeCell ref="D305:E305"/>
    <mergeCell ref="B280:C280"/>
    <mergeCell ref="D280:E280"/>
    <mergeCell ref="F280:G280"/>
    <mergeCell ref="H280:I280"/>
    <mergeCell ref="J50:K50"/>
    <mergeCell ref="L50:N50"/>
    <mergeCell ref="J177:K177"/>
    <mergeCell ref="D177:E177"/>
    <mergeCell ref="F177:G177"/>
    <mergeCell ref="H177:I177"/>
  </mergeCells>
  <printOptions horizontalCentered="1"/>
  <pageMargins left="0.25" right="0.25" top="0.75" bottom="0.5" header="0.5" footer="0.5"/>
  <pageSetup fitToHeight="0" horizontalDpi="300" verticalDpi="300" orientation="landscape" scale="92" r:id="rId1"/>
  <rowBreaks count="8" manualBreakCount="8">
    <brk id="45" max="16" man="1"/>
    <brk id="82" max="16" man="1"/>
    <brk id="109" max="16" man="1"/>
    <brk id="138" max="16" man="1"/>
    <brk id="172" max="16" man="1"/>
    <brk id="216" max="16" man="1"/>
    <brk id="247" max="16" man="1"/>
    <brk id="292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cchulse</cp:lastModifiedBy>
  <cp:lastPrinted>2010-02-03T20:13:35Z</cp:lastPrinted>
  <dcterms:created xsi:type="dcterms:W3CDTF">2003-01-28T15:23:22Z</dcterms:created>
  <dcterms:modified xsi:type="dcterms:W3CDTF">2010-02-08T16:06:10Z</dcterms:modified>
  <cp:category/>
  <cp:version/>
  <cp:contentType/>
  <cp:contentStatus/>
</cp:coreProperties>
</file>